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racun\Desktop\Plan 2026\"/>
    </mc:Choice>
  </mc:AlternateContent>
  <xr:revisionPtr revIDLastSave="0" documentId="13_ncr:1_{E92CD904-511A-49EB-87A7-4D2BECB347A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AŽETAK" sheetId="10" r:id="rId1"/>
    <sheet name=" Račun prihoda i rashoda" sheetId="3" r:id="rId2"/>
    <sheet name="Prihodi i rashodi po izvorima" sheetId="8" r:id="rId3"/>
    <sheet name="Rashodi prema funkcijskoj kl" sheetId="5" r:id="rId4"/>
    <sheet name="Račun financiranja" sheetId="6" r:id="rId5"/>
    <sheet name="Račun financiranja po izvorima" sheetId="9" r:id="rId6"/>
    <sheet name="POSEBNI DIO" sheetId="7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1" i="10" l="1"/>
  <c r="I11" i="10"/>
  <c r="H12" i="10"/>
  <c r="G43" i="3"/>
  <c r="G31" i="3" s="1"/>
  <c r="F43" i="3"/>
  <c r="F34" i="3"/>
  <c r="F32" i="3" s="1"/>
  <c r="F36" i="3"/>
  <c r="G24" i="3"/>
  <c r="F24" i="3"/>
  <c r="G23" i="3"/>
  <c r="F11" i="8"/>
  <c r="G36" i="3"/>
  <c r="I23" i="7"/>
  <c r="I11" i="7"/>
  <c r="H11" i="7"/>
  <c r="H33" i="7"/>
  <c r="I33" i="7" s="1"/>
  <c r="I35" i="7"/>
  <c r="I36" i="7"/>
  <c r="I37" i="7"/>
  <c r="I38" i="7"/>
  <c r="H35" i="7"/>
  <c r="H36" i="7"/>
  <c r="H37" i="7"/>
  <c r="H38" i="7"/>
  <c r="H39" i="7"/>
  <c r="I39" i="7" s="1"/>
  <c r="H40" i="7"/>
  <c r="I40" i="7" s="1"/>
  <c r="H41" i="7"/>
  <c r="I41" i="7" s="1"/>
  <c r="H42" i="7"/>
  <c r="I42" i="7" s="1"/>
  <c r="H43" i="7"/>
  <c r="I43" i="7" s="1"/>
  <c r="H34" i="7"/>
  <c r="I34" i="7" s="1"/>
  <c r="I28" i="7"/>
  <c r="I29" i="7"/>
  <c r="I30" i="7"/>
  <c r="I31" i="7"/>
  <c r="I22" i="7"/>
  <c r="H23" i="7"/>
  <c r="H24" i="7"/>
  <c r="I24" i="7" s="1"/>
  <c r="H25" i="7"/>
  <c r="I25" i="7" s="1"/>
  <c r="H26" i="7"/>
  <c r="I26" i="7" s="1"/>
  <c r="H27" i="7"/>
  <c r="I27" i="7" s="1"/>
  <c r="H28" i="7"/>
  <c r="H29" i="7"/>
  <c r="H30" i="7"/>
  <c r="H31" i="7"/>
  <c r="H22" i="7"/>
  <c r="E9" i="9"/>
  <c r="E11" i="8"/>
  <c r="G28" i="3"/>
  <c r="G29" i="3"/>
  <c r="G30" i="3"/>
  <c r="F28" i="3"/>
  <c r="F29" i="3"/>
  <c r="F30" i="3"/>
  <c r="G15" i="3"/>
  <c r="G11" i="3" s="1"/>
  <c r="F15" i="3"/>
  <c r="F11" i="3" s="1"/>
  <c r="G11" i="7"/>
  <c r="E52" i="3"/>
  <c r="E43" i="3"/>
  <c r="E36" i="3"/>
  <c r="E32" i="3"/>
  <c r="E28" i="3"/>
  <c r="E24" i="3" s="1"/>
  <c r="F23" i="3" l="1"/>
  <c r="I21" i="7"/>
  <c r="I19" i="7" s="1"/>
  <c r="H21" i="7"/>
  <c r="H19" i="7" s="1"/>
  <c r="E31" i="3"/>
  <c r="E16" i="7"/>
  <c r="E11" i="7" s="1"/>
  <c r="D58" i="3"/>
  <c r="D52" i="3"/>
  <c r="D43" i="3"/>
  <c r="D36" i="3"/>
  <c r="D32" i="3"/>
  <c r="D24" i="3"/>
  <c r="D23" i="3"/>
  <c r="F31" i="3" l="1"/>
  <c r="G34" i="3"/>
  <c r="G32" i="3" s="1"/>
  <c r="E15" i="7"/>
  <c r="D31" i="3"/>
  <c r="D11" i="3" l="1"/>
  <c r="G14" i="10"/>
  <c r="J21" i="10" l="1"/>
  <c r="I21" i="10"/>
  <c r="H21" i="10"/>
  <c r="G21" i="10"/>
  <c r="F21" i="10"/>
  <c r="J22" i="10" l="1"/>
  <c r="J28" i="10" s="1"/>
  <c r="J29" i="10" s="1"/>
  <c r="H22" i="10"/>
  <c r="H28" i="10" s="1"/>
  <c r="H29" i="10" s="1"/>
  <c r="I22" i="10"/>
  <c r="I28" i="10" s="1"/>
  <c r="I29" i="10" s="1"/>
  <c r="F22" i="10"/>
  <c r="G22" i="10"/>
  <c r="G28" i="10" s="1"/>
  <c r="G29" i="10" s="1"/>
</calcChain>
</file>

<file path=xl/sharedStrings.xml><?xml version="1.0" encoding="utf-8"?>
<sst xmlns="http://schemas.openxmlformats.org/spreadsheetml/2006/main" count="297" uniqueCount="173">
  <si>
    <t>PRIHODI UKUPNO</t>
  </si>
  <si>
    <t>RASHODI UKUPNO</t>
  </si>
  <si>
    <t>NETO FINANCIRANJE</t>
  </si>
  <si>
    <t>Naziv prihoda</t>
  </si>
  <si>
    <t xml:space="preserve">A. RAČUN PRIHODA I RASHODA </t>
  </si>
  <si>
    <t>Prihodi poslovanja</t>
  </si>
  <si>
    <t>Prihodi od prodaje nefinancijske imovine</t>
  </si>
  <si>
    <t>Rashodi poslovanja</t>
  </si>
  <si>
    <t>Rashodi za zaposlene</t>
  </si>
  <si>
    <t>Rashodi za nabavu nefinancijske imovine</t>
  </si>
  <si>
    <t>RASHODI PREMA FUNKCIJSKOJ KLASIFIKACIJI</t>
  </si>
  <si>
    <t>Primici od financijske imovine i zaduživanja</t>
  </si>
  <si>
    <t>Izdaci za financijsku imovinu i otplate zajmova</t>
  </si>
  <si>
    <t>II. POSEBNI DIO</t>
  </si>
  <si>
    <t>I. OPĆI DIO</t>
  </si>
  <si>
    <t>Šifra</t>
  </si>
  <si>
    <t xml:space="preserve">Naziv </t>
  </si>
  <si>
    <t>Materijalni rashodi</t>
  </si>
  <si>
    <t>Primici od zaduživanja</t>
  </si>
  <si>
    <t>Izdaci za otplatu glavnice primljenih kredita i zajmova</t>
  </si>
  <si>
    <t>A) SAŽETAK RAČUNA PRIHODA I RASHODA</t>
  </si>
  <si>
    <t>B) SAŽETAK RAČUNA FINANCIRANJA</t>
  </si>
  <si>
    <t>Prihodi od prodaje proizvedene dugotrajne imovine</t>
  </si>
  <si>
    <t>Pomoći iz inozemstva i od subjekata unutar općeg proračuna</t>
  </si>
  <si>
    <t>…</t>
  </si>
  <si>
    <t>Naziv</t>
  </si>
  <si>
    <t>EUR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</si>
  <si>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</si>
  <si>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</si>
  <si>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</si>
  <si>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</si>
  <si>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</si>
  <si>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</si>
  <si>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5 Pomoći</t>
  </si>
  <si>
    <t>1 Opći prihodi i primici</t>
  </si>
  <si>
    <t>3 Vlastiti prihodi</t>
  </si>
  <si>
    <t>D) VIŠEGODIŠNJI PLAN URAVNOTEŽENJA</t>
  </si>
  <si>
    <t>RAZLIKA - VIŠAK / MANJAK</t>
  </si>
  <si>
    <t>VIŠAK / MANJAK + NETO FINANCIRANJE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</si>
  <si>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</si>
  <si>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</si>
  <si>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</si>
  <si>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</si>
  <si>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VIŠAK / MANJAK IZ PRETHODNE(IH) GODINE KOJI ĆE SE RASPOREDITI / POKRITI</t>
  </si>
  <si>
    <t>VIŠAK / MANJAK TEKUĆE GODINE</t>
  </si>
  <si>
    <t>PRIHODI I RASHODI PREMA EKONOMSKOJ KLASIFIKACIJI</t>
  </si>
  <si>
    <t>PRIHODI I RASHODI PREMA IZVORIMA FINANCIRANJA</t>
  </si>
  <si>
    <t xml:space="preserve">B. RAČUN FINANCIRANJA </t>
  </si>
  <si>
    <t>RAČUN FINANCIRANJA PREMA EKONOMSKOJ KLASIFIKACIJI</t>
  </si>
  <si>
    <t>RAČUN FINANCIRANJA PREMA IZVORIMA FINANCIRANJA</t>
  </si>
  <si>
    <t>Razred/ skupina</t>
  </si>
  <si>
    <t>UKUPNO RASHODI</t>
  </si>
  <si>
    <t>UKUPNO PRIHODI</t>
  </si>
  <si>
    <t>Projekcija 
 2027.</t>
  </si>
  <si>
    <t>UKUPNO PRIMICI</t>
  </si>
  <si>
    <t>UKUPNO IZDACI</t>
  </si>
  <si>
    <t>Brojčana oznaka i naziv</t>
  </si>
  <si>
    <t>Prihodi od prodaje proizvoda i roba te pruženih usluga i prihodi od donacija</t>
  </si>
  <si>
    <t>Prihodi od upravnih i administrativnih pristojbi, pristojbi po posebnim propisima i naknadama</t>
  </si>
  <si>
    <t>Financijski rashodi</t>
  </si>
  <si>
    <t>11 Opći prihodi i primici</t>
  </si>
  <si>
    <t>31 Vlastiti prihodi</t>
  </si>
  <si>
    <t>5 1 1 Tekuće pomoći</t>
  </si>
  <si>
    <t>5 1 3 Tekuće pomoći - Projekt Nek Val okupa Žal</t>
  </si>
  <si>
    <t>Prihodi iz nadl proračuna i od HZZO-a na temelju ug obv</t>
  </si>
  <si>
    <t>0911 Predškolsko obrazovanje</t>
  </si>
  <si>
    <t xml:space="preserve">   5 1 1 Tekuće pomoći</t>
  </si>
  <si>
    <t xml:space="preserve">SVEUKUPNI PRIHODI </t>
  </si>
  <si>
    <t>IZVOR 1.</t>
  </si>
  <si>
    <t>PRIHODI IZ NADLEŽNOG PRORAČUNA</t>
  </si>
  <si>
    <t>IZVOR 1.1.1.</t>
  </si>
  <si>
    <t>OPĆI PRIHODI I PRIMICI - OPĆINA TISNO</t>
  </si>
  <si>
    <t>IZVOR 1.1.2.</t>
  </si>
  <si>
    <t>OPĆI PRIHODI I PRIMICI - OPĆINA MURTER</t>
  </si>
  <si>
    <t>IZVOR 1.1.3.</t>
  </si>
  <si>
    <t>OPĆI PRIHODI I PRIMICI - FISKALNA ODRŽIVOST</t>
  </si>
  <si>
    <t>GLAVA 1</t>
  </si>
  <si>
    <t>PRIHODI PRORAČUNSKIH KORISNIKA</t>
  </si>
  <si>
    <t>K002</t>
  </si>
  <si>
    <t>DJEĆJI VRTIĆ SPUŽVICA</t>
  </si>
  <si>
    <t>IZVOR 3.</t>
  </si>
  <si>
    <t>VLASTITI PRIHODI</t>
  </si>
  <si>
    <t>IZVOR 3.2</t>
  </si>
  <si>
    <t>VLASTITI PRIHODI - PK</t>
  </si>
  <si>
    <t>IZVOR 5.</t>
  </si>
  <si>
    <t>POMOĆI</t>
  </si>
  <si>
    <t>IZVOR 5.1</t>
  </si>
  <si>
    <t>TEKUĆE POMOĆI</t>
  </si>
  <si>
    <t>IZVOR 5.1.1</t>
  </si>
  <si>
    <t>TEKUĆE POMOĆI PK</t>
  </si>
  <si>
    <t>IZVOR 5.1.3.</t>
  </si>
  <si>
    <t>TEKUĆE POMOĆI PK - PROJEKT NEK VAL OKUPA ŽAL</t>
  </si>
  <si>
    <t>RASHODI NADLEŽNI PRORAČUN</t>
  </si>
  <si>
    <t>RASHODI - OPĆINA TISNO</t>
  </si>
  <si>
    <t>PLAĆE ZA REDOVAN RAD</t>
  </si>
  <si>
    <t>OSTALI RASHODI ZA ZAPOSLENE</t>
  </si>
  <si>
    <t>DOPRINOSI ZA OBVEZNO ZDRAVSTVENO OSIGURANJE</t>
  </si>
  <si>
    <t>NAKNADE ZA PRIJEVOZ</t>
  </si>
  <si>
    <t>UREDSKI MATERIJAL I OST MAT RASHODI</t>
  </si>
  <si>
    <t>NAMIRNICE - TROŠKOVI PREHRANE</t>
  </si>
  <si>
    <t>ZDRAVSTVENE I VETERINARSKE USLUGE</t>
  </si>
  <si>
    <t>RAČUNALNE USLUGE</t>
  </si>
  <si>
    <t>RASHODI - OPĆINA MURTER</t>
  </si>
  <si>
    <t>RASHODI</t>
  </si>
  <si>
    <t>KONTO</t>
  </si>
  <si>
    <t>RASHODI DV SPUŽVICA</t>
  </si>
  <si>
    <t>SLUŽBENA PUTOVANJA</t>
  </si>
  <si>
    <t>STRUČNO USAVRŠAVANJE ZAPOSLENIKA DV SPUŽVICA</t>
  </si>
  <si>
    <t>ENERGIJA</t>
  </si>
  <si>
    <t>MATERIJAL</t>
  </si>
  <si>
    <t>SITNI INVENTAR</t>
  </si>
  <si>
    <t>SLUŽBENA I ZAŠTITNA RADNA ODJEĆA</t>
  </si>
  <si>
    <t>USLUGE TELEFONA POŠTE I PRIJEVOZA</t>
  </si>
  <si>
    <t>USLUGE TEKUĆEG I INVESTICIJSKOG ODRŽAVANJA</t>
  </si>
  <si>
    <t xml:space="preserve"> KOMUNALNE USLUGE</t>
  </si>
  <si>
    <t>ZAKUPNINE I NAJAMNINE</t>
  </si>
  <si>
    <t>OSTALE USLUGE</t>
  </si>
  <si>
    <t>PREMIJE OSIGURANJA</t>
  </si>
  <si>
    <t>REPREZENTACIJA</t>
  </si>
  <si>
    <t>OSTALI NESPOMENUTI RASHODI</t>
  </si>
  <si>
    <t>TROŠAK SUDSKIH POSTUPAKA</t>
  </si>
  <si>
    <t>BANKARSKE USLUGE I USLUGE PLATNOG PROMETA</t>
  </si>
  <si>
    <t>UREDSKA OPREMA NAMJEŠTAJ</t>
  </si>
  <si>
    <t>RASHODI TEKUĆE POMOĆI</t>
  </si>
  <si>
    <t>IZVOR</t>
  </si>
  <si>
    <t>DOPRINOSI ZA INVALIDE</t>
  </si>
  <si>
    <t>RASHODI - FISKALNA ODRŽIVOST OPĆINA TISNO</t>
  </si>
  <si>
    <t>Izvršenje 2024.</t>
  </si>
  <si>
    <t>Tekući plan 2025.</t>
  </si>
  <si>
    <t>Plan 2026.</t>
  </si>
  <si>
    <t>Projekcija 
2028.</t>
  </si>
  <si>
    <t>PRORAČUN JEDINICE LOKALNE I PODRUČNE (REGIONALNE) SAMOUPRAVE/FINANCIJSKI PLAN PRORAČUNSKOG KORISNIKA JEDINICE LOKALNE I PODRUČNE (REGIONALNE) SAMOUPRAVE 
ZA 2026. I PROJEKCIJA ZA 2027. I 2028. GODINU</t>
  </si>
  <si>
    <t>UKUPNI RASHODI</t>
  </si>
  <si>
    <t>Plaće (Bruto)</t>
  </si>
  <si>
    <t>Plaće za redovan rad</t>
  </si>
  <si>
    <t>Ostali rashodi za zaposlene</t>
  </si>
  <si>
    <t>Doprinosi na plaće</t>
  </si>
  <si>
    <t>Doprinosi z obv zdravstveno osiguranje</t>
  </si>
  <si>
    <t>Doprinosi za nezapošljavanje invalida</t>
  </si>
  <si>
    <t>Naknade troškova zaposlenima</t>
  </si>
  <si>
    <t>Službena putovanja</t>
  </si>
  <si>
    <t>Naknade za prijevoz, rad na terenu i odvojen život</t>
  </si>
  <si>
    <t>Stručno usavrš zaposlenika</t>
  </si>
  <si>
    <t>Rh za mat i energiju</t>
  </si>
  <si>
    <t>Uredski mat i ostali mat rh</t>
  </si>
  <si>
    <t>Materijal i sirovine</t>
  </si>
  <si>
    <t>Energija</t>
  </si>
  <si>
    <t>Materijal i dj za tek i inv održ</t>
  </si>
  <si>
    <t>Sitni inventar i autogume</t>
  </si>
  <si>
    <t>Službena radna i zaštitna odjeća i obuća</t>
  </si>
  <si>
    <t>Rh za usluge</t>
  </si>
  <si>
    <t>Usluge tel, pošte i prijevoza</t>
  </si>
  <si>
    <t>Usluge tek i inv održavanja</t>
  </si>
  <si>
    <t>Komunalne usluge</t>
  </si>
  <si>
    <t>Zakupnine i najamnine</t>
  </si>
  <si>
    <t>Zdravstvene i veterinarske usluge</t>
  </si>
  <si>
    <t>Intelektualne i osobne usluge</t>
  </si>
  <si>
    <t>Računalne usluge</t>
  </si>
  <si>
    <t>Ostale usluge</t>
  </si>
  <si>
    <t>Ostali nespomenuti rh poslovanja</t>
  </si>
  <si>
    <t>Naknada za rad predstavn i izvršnih tijela, povjerenstava i sl</t>
  </si>
  <si>
    <t>Premija osiguranja</t>
  </si>
  <si>
    <t>Reprezentacija</t>
  </si>
  <si>
    <t>Pristojbe i naknade</t>
  </si>
  <si>
    <t>Trošak sudskih postupaka</t>
  </si>
  <si>
    <t>Ostali financijski rashodi</t>
  </si>
  <si>
    <t>Bankarske usluge i suluge platnog prometa</t>
  </si>
  <si>
    <t>Rashodi za nabavu proizvedene dug imovine</t>
  </si>
  <si>
    <t>Postrojenja i oprema</t>
  </si>
  <si>
    <t>Uredska oprema i namještaj</t>
  </si>
  <si>
    <t>Oprema za održavanje i zaštitu</t>
  </si>
  <si>
    <t>INTELEKTUALNE I OSOBNE USLUGE</t>
  </si>
  <si>
    <t>NAKNADA ZA RAD PREDSTAVNIČKIH I IZVRŠNIH TIJELA, POVJERENSTAVA I SL.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</si>
</sst>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i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b/>
      <i/>
      <sz val="10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0"/>
      <color theme="1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D8BEEC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42">
    <xf numFmtId="0" fontId="0" fillId="0" borderId="0" xfId="0"/>
    <xf numFmtId="0" fontId="2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3" fontId="3" fillId="2" borderId="4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 wrapText="1"/>
    </xf>
    <xf numFmtId="0" fontId="9" fillId="2" borderId="3" xfId="0" applyFont="1" applyFill="1" applyBorder="1" applyAlignment="1">
      <alignment horizontal="left" vertical="center" wrapText="1"/>
    </xf>
    <xf numFmtId="0" fontId="7" fillId="2" borderId="3" xfId="0" quotePrefix="1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2" fillId="0" borderId="0" xfId="0" quotePrefix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/>
    <xf numFmtId="0" fontId="9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Font="1" applyBorder="1" applyAlignment="1">
      <alignment horizontal="left"/>
    </xf>
    <xf numFmtId="3" fontId="6" fillId="3" borderId="3" xfId="0" applyNumberFormat="1" applyFont="1" applyFill="1" applyBorder="1" applyAlignment="1">
      <alignment horizontal="right"/>
    </xf>
    <xf numFmtId="3" fontId="6" fillId="0" borderId="3" xfId="0" applyNumberFormat="1" applyFont="1" applyBorder="1" applyAlignment="1">
      <alignment horizontal="right"/>
    </xf>
    <xf numFmtId="3" fontId="6" fillId="3" borderId="1" xfId="0" quotePrefix="1" applyNumberFormat="1" applyFont="1" applyFill="1" applyBorder="1" applyAlignment="1">
      <alignment horizontal="right"/>
    </xf>
    <xf numFmtId="0" fontId="15" fillId="0" borderId="5" xfId="0" applyFont="1" applyBorder="1" applyAlignment="1">
      <alignment horizontal="right" vertical="center"/>
    </xf>
    <xf numFmtId="0" fontId="9" fillId="3" borderId="1" xfId="0" applyFont="1" applyFill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wrapText="1"/>
    </xf>
    <xf numFmtId="0" fontId="7" fillId="3" borderId="2" xfId="0" applyFont="1" applyFill="1" applyBorder="1" applyAlignment="1">
      <alignment vertical="center"/>
    </xf>
    <xf numFmtId="3" fontId="6" fillId="0" borderId="3" xfId="0" applyNumberFormat="1" applyFont="1" applyBorder="1" applyAlignment="1">
      <alignment horizontal="right" wrapText="1"/>
    </xf>
    <xf numFmtId="3" fontId="9" fillId="4" borderId="1" xfId="0" quotePrefix="1" applyNumberFormat="1" applyFont="1" applyFill="1" applyBorder="1" applyAlignment="1">
      <alignment horizontal="right"/>
    </xf>
    <xf numFmtId="3" fontId="9" fillId="4" borderId="3" xfId="0" applyNumberFormat="1" applyFont="1" applyFill="1" applyBorder="1" applyAlignment="1">
      <alignment horizontal="right" wrapText="1"/>
    </xf>
    <xf numFmtId="3" fontId="9" fillId="3" borderId="1" xfId="0" quotePrefix="1" applyNumberFormat="1" applyFont="1" applyFill="1" applyBorder="1" applyAlignment="1">
      <alignment horizontal="right"/>
    </xf>
    <xf numFmtId="3" fontId="9" fillId="3" borderId="3" xfId="0" quotePrefix="1" applyNumberFormat="1" applyFont="1" applyFill="1" applyBorder="1" applyAlignment="1">
      <alignment horizontal="right"/>
    </xf>
    <xf numFmtId="0" fontId="17" fillId="0" borderId="0" xfId="0" applyFont="1" applyAlignment="1">
      <alignment horizontal="center" vertical="center" wrapText="1"/>
    </xf>
    <xf numFmtId="0" fontId="18" fillId="0" borderId="0" xfId="0" applyFont="1" applyAlignment="1">
      <alignment wrapText="1"/>
    </xf>
    <xf numFmtId="0" fontId="19" fillId="0" borderId="0" xfId="0" quotePrefix="1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7" fillId="0" borderId="0" xfId="0" applyFont="1"/>
    <xf numFmtId="0" fontId="9" fillId="0" borderId="1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center" wrapText="1"/>
    </xf>
    <xf numFmtId="0" fontId="9" fillId="0" borderId="2" xfId="0" quotePrefix="1" applyFont="1" applyBorder="1" applyAlignment="1">
      <alignment horizontal="left"/>
    </xf>
    <xf numFmtId="0" fontId="9" fillId="2" borderId="3" xfId="0" applyFont="1" applyFill="1" applyBorder="1" applyAlignment="1">
      <alignment horizontal="center" vertical="center" wrapText="1"/>
    </xf>
    <xf numFmtId="3" fontId="6" fillId="3" borderId="3" xfId="0" quotePrefix="1" applyNumberFormat="1" applyFont="1" applyFill="1" applyBorder="1" applyAlignment="1">
      <alignment horizontal="right"/>
    </xf>
    <xf numFmtId="0" fontId="7" fillId="2" borderId="3" xfId="0" applyFont="1" applyFill="1" applyBorder="1" applyAlignment="1">
      <alignment horizontal="center" vertical="center" wrapText="1"/>
    </xf>
    <xf numFmtId="0" fontId="7" fillId="2" borderId="3" xfId="0" quotePrefix="1" applyFont="1" applyFill="1" applyBorder="1" applyAlignment="1">
      <alignment horizontal="center" vertical="center"/>
    </xf>
    <xf numFmtId="0" fontId="21" fillId="0" borderId="0" xfId="0" applyFont="1"/>
    <xf numFmtId="0" fontId="7" fillId="2" borderId="3" xfId="0" quotePrefix="1" applyFont="1" applyFill="1" applyBorder="1" applyAlignment="1">
      <alignment horizontal="left" vertical="center" wrapText="1"/>
    </xf>
    <xf numFmtId="4" fontId="6" fillId="0" borderId="4" xfId="0" applyNumberFormat="1" applyFont="1" applyBorder="1" applyAlignment="1">
      <alignment horizontal="center" vertical="center" wrapText="1"/>
    </xf>
    <xf numFmtId="4" fontId="6" fillId="0" borderId="3" xfId="0" applyNumberFormat="1" applyFont="1" applyBorder="1" applyAlignment="1">
      <alignment horizontal="center" vertical="center" wrapText="1"/>
    </xf>
    <xf numFmtId="4" fontId="3" fillId="2" borderId="4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 wrapText="1"/>
    </xf>
    <xf numFmtId="0" fontId="8" fillId="2" borderId="3" xfId="0" quotePrefix="1" applyFont="1" applyFill="1" applyBorder="1" applyAlignment="1">
      <alignment horizontal="left" vertical="center" wrapText="1" indent="1"/>
    </xf>
    <xf numFmtId="0" fontId="8" fillId="2" borderId="3" xfId="0" applyFont="1" applyFill="1" applyBorder="1" applyAlignment="1">
      <alignment horizontal="left" vertical="center" wrapText="1" indent="1"/>
    </xf>
    <xf numFmtId="4" fontId="6" fillId="2" borderId="3" xfId="0" applyNumberFormat="1" applyFont="1" applyFill="1" applyBorder="1" applyAlignment="1">
      <alignment horizontal="center"/>
    </xf>
    <xf numFmtId="4" fontId="6" fillId="2" borderId="4" xfId="0" applyNumberFormat="1" applyFont="1" applyFill="1" applyBorder="1" applyAlignment="1">
      <alignment horizontal="center"/>
    </xf>
    <xf numFmtId="0" fontId="0" fillId="0" borderId="3" xfId="0" applyBorder="1"/>
    <xf numFmtId="0" fontId="22" fillId="2" borderId="3" xfId="0" applyFont="1" applyFill="1" applyBorder="1" applyAlignment="1">
      <alignment vertical="center" wrapText="1"/>
    </xf>
    <xf numFmtId="4" fontId="0" fillId="0" borderId="3" xfId="0" applyNumberFormat="1" applyBorder="1"/>
    <xf numFmtId="4" fontId="6" fillId="2" borderId="4" xfId="0" applyNumberFormat="1" applyFont="1" applyFill="1" applyBorder="1" applyAlignment="1">
      <alignment horizontal="right"/>
    </xf>
    <xf numFmtId="4" fontId="1" fillId="0" borderId="3" xfId="0" applyNumberFormat="1" applyFont="1" applyBorder="1"/>
    <xf numFmtId="4" fontId="1" fillId="0" borderId="3" xfId="0" applyNumberFormat="1" applyFont="1" applyBorder="1" applyAlignment="1">
      <alignment horizontal="right"/>
    </xf>
    <xf numFmtId="0" fontId="23" fillId="5" borderId="3" xfId="0" applyFont="1" applyFill="1" applyBorder="1" applyAlignment="1">
      <alignment horizontal="left" vertical="center"/>
    </xf>
    <xf numFmtId="0" fontId="23" fillId="6" borderId="3" xfId="0" applyFont="1" applyFill="1" applyBorder="1" applyAlignment="1">
      <alignment horizontal="left" vertical="center"/>
    </xf>
    <xf numFmtId="0" fontId="23" fillId="2" borderId="3" xfId="0" applyFont="1" applyFill="1" applyBorder="1" applyAlignment="1">
      <alignment horizontal="left" vertical="center"/>
    </xf>
    <xf numFmtId="0" fontId="23" fillId="0" borderId="3" xfId="0" applyFont="1" applyBorder="1" applyAlignment="1">
      <alignment horizontal="left" vertical="center"/>
    </xf>
    <xf numFmtId="0" fontId="3" fillId="6" borderId="3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7" fillId="7" borderId="3" xfId="0" applyFont="1" applyFill="1" applyBorder="1" applyAlignment="1">
      <alignment horizontal="left" vertical="center" wrapText="1"/>
    </xf>
    <xf numFmtId="3" fontId="3" fillId="5" borderId="3" xfId="0" applyNumberFormat="1" applyFont="1" applyFill="1" applyBorder="1" applyAlignment="1">
      <alignment horizontal="right"/>
    </xf>
    <xf numFmtId="3" fontId="16" fillId="6" borderId="3" xfId="0" applyNumberFormat="1" applyFont="1" applyFill="1" applyBorder="1" applyAlignment="1">
      <alignment horizontal="right"/>
    </xf>
    <xf numFmtId="3" fontId="3" fillId="6" borderId="3" xfId="0" applyNumberFormat="1" applyFont="1" applyFill="1" applyBorder="1" applyAlignment="1">
      <alignment horizontal="right"/>
    </xf>
    <xf numFmtId="3" fontId="3" fillId="7" borderId="3" xfId="0" applyNumberFormat="1" applyFont="1" applyFill="1" applyBorder="1" applyAlignment="1">
      <alignment horizontal="right"/>
    </xf>
    <xf numFmtId="0" fontId="23" fillId="8" borderId="3" xfId="0" applyFont="1" applyFill="1" applyBorder="1" applyAlignment="1">
      <alignment horizontal="left" vertical="center"/>
    </xf>
    <xf numFmtId="3" fontId="3" fillId="8" borderId="3" xfId="0" applyNumberFormat="1" applyFont="1" applyFill="1" applyBorder="1" applyAlignment="1">
      <alignment horizontal="right"/>
    </xf>
    <xf numFmtId="0" fontId="0" fillId="8" borderId="3" xfId="0" applyFill="1" applyBorder="1"/>
    <xf numFmtId="0" fontId="0" fillId="7" borderId="3" xfId="0" applyFill="1" applyBorder="1"/>
    <xf numFmtId="0" fontId="3" fillId="9" borderId="3" xfId="0" applyFont="1" applyFill="1" applyBorder="1" applyAlignment="1">
      <alignment horizontal="left" vertical="center" wrapText="1"/>
    </xf>
    <xf numFmtId="3" fontId="3" fillId="9" borderId="3" xfId="0" applyNumberFormat="1" applyFont="1" applyFill="1" applyBorder="1" applyAlignment="1">
      <alignment horizontal="right"/>
    </xf>
    <xf numFmtId="4" fontId="6" fillId="2" borderId="3" xfId="0" applyNumberFormat="1" applyFont="1" applyFill="1" applyBorder="1" applyAlignment="1">
      <alignment horizontal="right"/>
    </xf>
    <xf numFmtId="4" fontId="3" fillId="0" borderId="3" xfId="0" applyNumberFormat="1" applyFont="1" applyBorder="1" applyAlignment="1">
      <alignment horizontal="right" vertical="center" wrapText="1"/>
    </xf>
    <xf numFmtId="0" fontId="0" fillId="2" borderId="3" xfId="0" applyFill="1" applyBorder="1"/>
    <xf numFmtId="3" fontId="24" fillId="0" borderId="3" xfId="0" applyNumberFormat="1" applyFont="1" applyBorder="1"/>
    <xf numFmtId="3" fontId="6" fillId="2" borderId="3" xfId="0" applyNumberFormat="1" applyFont="1" applyFill="1" applyBorder="1" applyAlignment="1">
      <alignment horizontal="right"/>
    </xf>
    <xf numFmtId="3" fontId="0" fillId="0" borderId="3" xfId="0" applyNumberFormat="1" applyBorder="1"/>
    <xf numFmtId="0" fontId="8" fillId="2" borderId="3" xfId="0" quotePrefix="1" applyFont="1" applyFill="1" applyBorder="1" applyAlignment="1">
      <alignment horizontal="left" vertical="center"/>
    </xf>
    <xf numFmtId="3" fontId="1" fillId="0" borderId="3" xfId="0" applyNumberFormat="1" applyFont="1" applyBorder="1"/>
    <xf numFmtId="4" fontId="0" fillId="0" borderId="6" xfId="0" applyNumberFormat="1" applyBorder="1"/>
    <xf numFmtId="3" fontId="0" fillId="8" borderId="3" xfId="0" applyNumberFormat="1" applyFill="1" applyBorder="1"/>
    <xf numFmtId="4" fontId="0" fillId="2" borderId="3" xfId="0" applyNumberFormat="1" applyFill="1" applyBorder="1"/>
    <xf numFmtId="3" fontId="0" fillId="7" borderId="3" xfId="0" applyNumberFormat="1" applyFill="1" applyBorder="1"/>
    <xf numFmtId="4" fontId="6" fillId="0" borderId="3" xfId="0" applyNumberFormat="1" applyFont="1" applyBorder="1" applyAlignment="1">
      <alignment horizontal="right"/>
    </xf>
    <xf numFmtId="0" fontId="13" fillId="0" borderId="0" xfId="0" applyFont="1" applyAlignment="1">
      <alignment wrapText="1"/>
    </xf>
    <xf numFmtId="0" fontId="14" fillId="0" borderId="0" xfId="0" applyFont="1" applyAlignment="1">
      <alignment wrapText="1"/>
    </xf>
    <xf numFmtId="0" fontId="9" fillId="3" borderId="1" xfId="0" quotePrefix="1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wrapText="1"/>
    </xf>
    <xf numFmtId="0" fontId="9" fillId="4" borderId="1" xfId="0" applyFont="1" applyFill="1" applyBorder="1" applyAlignment="1">
      <alignment horizontal="left" vertical="center" wrapText="1"/>
    </xf>
    <xf numFmtId="0" fontId="9" fillId="4" borderId="2" xfId="0" applyFont="1" applyFill="1" applyBorder="1" applyAlignment="1">
      <alignment horizontal="left" vertical="center" wrapText="1"/>
    </xf>
    <xf numFmtId="0" fontId="9" fillId="4" borderId="4" xfId="0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horizontal="left" vertical="center" wrapText="1"/>
    </xf>
    <xf numFmtId="0" fontId="9" fillId="3" borderId="4" xfId="0" applyFont="1" applyFill="1" applyBorder="1" applyAlignment="1">
      <alignment horizontal="left" vertical="center" wrapText="1"/>
    </xf>
    <xf numFmtId="0" fontId="17" fillId="0" borderId="0" xfId="0" applyFont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9" fillId="0" borderId="1" xfId="0" quotePrefix="1" applyFont="1" applyBorder="1" applyAlignment="1">
      <alignment horizontal="left" vertical="center"/>
    </xf>
    <xf numFmtId="0" fontId="7" fillId="0" borderId="2" xfId="0" applyFont="1" applyBorder="1" applyAlignment="1">
      <alignment vertical="center"/>
    </xf>
    <xf numFmtId="0" fontId="10" fillId="0" borderId="0" xfId="0" applyFont="1" applyAlignment="1">
      <alignment vertical="center" wrapText="1"/>
    </xf>
    <xf numFmtId="0" fontId="7" fillId="3" borderId="2" xfId="0" applyFont="1" applyFill="1" applyBorder="1" applyAlignment="1">
      <alignment vertical="center"/>
    </xf>
    <xf numFmtId="0" fontId="9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9" fillId="0" borderId="1" xfId="0" quotePrefix="1" applyFont="1" applyBorder="1" applyAlignment="1">
      <alignment horizontal="left" vertical="center" wrapText="1"/>
    </xf>
    <xf numFmtId="0" fontId="11" fillId="0" borderId="0" xfId="0" applyFont="1" applyAlignment="1">
      <alignment vertical="center" wrapText="1"/>
    </xf>
    <xf numFmtId="0" fontId="3" fillId="6" borderId="3" xfId="0" applyFont="1" applyFill="1" applyBorder="1" applyAlignment="1">
      <alignment horizontal="left" vertical="center" wrapText="1"/>
    </xf>
    <xf numFmtId="0" fontId="7" fillId="7" borderId="3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8" borderId="3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9" borderId="1" xfId="0" applyFont="1" applyFill="1" applyBorder="1" applyAlignment="1">
      <alignment horizontal="left" vertical="center" wrapText="1"/>
    </xf>
    <xf numFmtId="0" fontId="3" fillId="9" borderId="2" xfId="0" applyFont="1" applyFill="1" applyBorder="1" applyAlignment="1">
      <alignment horizontal="left" vertical="center" wrapText="1"/>
    </xf>
    <xf numFmtId="0" fontId="3" fillId="9" borderId="4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colors>
    <mruColors>
      <color rgb="FFD8BEEC"/>
      <color rgb="FF5B053E"/>
      <color rgb="FF252E3B"/>
      <color rgb="FF0A135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0"/>
  <sheetViews>
    <sheetView tabSelected="1" workbookViewId="0">
      <selection activeCell="I9" sqref="I9:J9"/>
    </sheetView>
  </sheetViews>
  <sheetFormatPr defaultRowHeight="15" x14ac:dyDescent="0.25"/>
  <cols>
    <col min="5" max="10" width="25.28515625" customWidth="1"/>
  </cols>
  <sheetData>
    <row r="1" spans="1:10" ht="48" customHeight="1" x14ac:dyDescent="0.25">
      <c r="A1" s="108" t="s">
        <v>131</v>
      </c>
      <c r="B1" s="108"/>
      <c r="C1" s="108"/>
      <c r="D1" s="108"/>
      <c r="E1" s="108"/>
      <c r="F1" s="108"/>
      <c r="G1" s="108"/>
      <c r="H1" s="108"/>
      <c r="I1" s="108"/>
      <c r="J1" s="108"/>
    </row>
    <row r="2" spans="1:10" ht="18" x14ac:dyDescent="0.25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ht="15.75" x14ac:dyDescent="0.25">
      <c r="A3" s="108"/>
      <c r="B3" s="108"/>
      <c r="C3" s="108"/>
      <c r="D3" s="108"/>
      <c r="E3" s="108"/>
      <c r="F3" s="108"/>
      <c r="G3" s="108"/>
      <c r="H3" s="108"/>
      <c r="I3" s="121"/>
      <c r="J3" s="121"/>
    </row>
    <row r="4" spans="1:10" ht="18" x14ac:dyDescent="0.25">
      <c r="A4" s="4"/>
      <c r="B4" s="4"/>
      <c r="C4" s="4"/>
      <c r="D4" s="4"/>
      <c r="E4" s="4"/>
      <c r="F4" s="4"/>
      <c r="G4" s="4"/>
      <c r="H4" s="4"/>
      <c r="I4" s="5"/>
      <c r="J4" s="5"/>
    </row>
    <row r="5" spans="1:10" ht="15.75" x14ac:dyDescent="0.25">
      <c r="A5" s="108" t="s">
        <v>20</v>
      </c>
      <c r="B5" s="109"/>
      <c r="C5" s="109"/>
      <c r="D5" s="109"/>
      <c r="E5" s="109"/>
      <c r="F5" s="109"/>
      <c r="G5" s="109"/>
      <c r="H5" s="109"/>
      <c r="I5" s="109"/>
      <c r="J5" s="109"/>
    </row>
    <row r="6" spans="1:10" ht="18" x14ac:dyDescent="0.25">
      <c r="A6" s="1"/>
      <c r="B6" s="2"/>
      <c r="C6" s="2"/>
      <c r="D6" s="2"/>
      <c r="E6" s="6"/>
      <c r="F6" s="7"/>
      <c r="G6" s="7"/>
      <c r="H6" s="7"/>
      <c r="I6" s="7"/>
      <c r="J6" s="30" t="s">
        <v>26</v>
      </c>
    </row>
    <row r="7" spans="1:10" ht="25.5" x14ac:dyDescent="0.25">
      <c r="A7" s="23"/>
      <c r="B7" s="24"/>
      <c r="C7" s="24"/>
      <c r="D7" s="25"/>
      <c r="E7" s="26"/>
      <c r="F7" s="3" t="s">
        <v>127</v>
      </c>
      <c r="G7" s="3" t="s">
        <v>128</v>
      </c>
      <c r="H7" s="3" t="s">
        <v>129</v>
      </c>
      <c r="I7" s="3" t="s">
        <v>53</v>
      </c>
      <c r="J7" s="3" t="s">
        <v>130</v>
      </c>
    </row>
    <row r="8" spans="1:10" x14ac:dyDescent="0.25">
      <c r="A8" s="113" t="s">
        <v>0</v>
      </c>
      <c r="B8" s="107"/>
      <c r="C8" s="107"/>
      <c r="D8" s="107"/>
      <c r="E8" s="122"/>
      <c r="F8" s="27">
        <v>1071592</v>
      </c>
      <c r="G8" s="27">
        <v>1243750</v>
      </c>
      <c r="H8" s="27">
        <v>1640240</v>
      </c>
      <c r="I8" s="27">
        <v>1675586</v>
      </c>
      <c r="J8" s="27">
        <v>1714137</v>
      </c>
    </row>
    <row r="9" spans="1:10" x14ac:dyDescent="0.25">
      <c r="A9" s="123" t="s">
        <v>27</v>
      </c>
      <c r="B9" s="124"/>
      <c r="C9" s="124"/>
      <c r="D9" s="124"/>
      <c r="E9" s="120"/>
      <c r="F9" s="28">
        <v>1071592</v>
      </c>
      <c r="G9" s="28">
        <v>1243750</v>
      </c>
      <c r="H9" s="28">
        <v>1640240</v>
      </c>
      <c r="I9" s="28">
        <v>1675586</v>
      </c>
      <c r="J9" s="28">
        <v>1714137</v>
      </c>
    </row>
    <row r="10" spans="1:10" x14ac:dyDescent="0.25">
      <c r="A10" s="119" t="s">
        <v>28</v>
      </c>
      <c r="B10" s="120"/>
      <c r="C10" s="120"/>
      <c r="D10" s="120"/>
      <c r="E10" s="120"/>
      <c r="F10" s="28">
        <v>0</v>
      </c>
      <c r="G10" s="28">
        <v>0</v>
      </c>
      <c r="H10" s="28">
        <v>0</v>
      </c>
      <c r="I10" s="28">
        <v>0</v>
      </c>
      <c r="J10" s="28">
        <v>0</v>
      </c>
    </row>
    <row r="11" spans="1:10" x14ac:dyDescent="0.25">
      <c r="A11" s="31" t="s">
        <v>1</v>
      </c>
      <c r="B11" s="38"/>
      <c r="C11" s="38"/>
      <c r="D11" s="38"/>
      <c r="E11" s="38"/>
      <c r="F11" s="27">
        <v>1012992.52</v>
      </c>
      <c r="G11" s="27">
        <v>1243750</v>
      </c>
      <c r="H11" s="27">
        <v>1640240</v>
      </c>
      <c r="I11" s="27">
        <f>I12+I13</f>
        <v>1675586</v>
      </c>
      <c r="J11" s="27">
        <f>J12+J13</f>
        <v>1714137</v>
      </c>
    </row>
    <row r="12" spans="1:10" x14ac:dyDescent="0.25">
      <c r="A12" s="125" t="s">
        <v>29</v>
      </c>
      <c r="B12" s="124"/>
      <c r="C12" s="124"/>
      <c r="D12" s="124"/>
      <c r="E12" s="124"/>
      <c r="F12" s="28">
        <v>1006726.7</v>
      </c>
      <c r="G12" s="28">
        <v>1238250</v>
      </c>
      <c r="H12" s="28">
        <f>H11-H13</f>
        <v>1618240</v>
      </c>
      <c r="I12" s="28">
        <v>1655586</v>
      </c>
      <c r="J12" s="28">
        <v>1694137</v>
      </c>
    </row>
    <row r="13" spans="1:10" x14ac:dyDescent="0.25">
      <c r="A13" s="119" t="s">
        <v>30</v>
      </c>
      <c r="B13" s="120"/>
      <c r="C13" s="120"/>
      <c r="D13" s="120"/>
      <c r="E13" s="120"/>
      <c r="F13" s="28">
        <v>6265.82</v>
      </c>
      <c r="G13" s="28">
        <v>5500</v>
      </c>
      <c r="H13" s="28">
        <v>22000</v>
      </c>
      <c r="I13" s="28">
        <v>20000</v>
      </c>
      <c r="J13" s="39">
        <v>20000</v>
      </c>
    </row>
    <row r="14" spans="1:10" x14ac:dyDescent="0.25">
      <c r="A14" s="106" t="s">
        <v>37</v>
      </c>
      <c r="B14" s="107"/>
      <c r="C14" s="107"/>
      <c r="D14" s="107"/>
      <c r="E14" s="107"/>
      <c r="F14" s="27">
        <v>58599.48</v>
      </c>
      <c r="G14" s="27">
        <f t="shared" ref="G14" si="0">G8-G11</f>
        <v>0</v>
      </c>
      <c r="H14" s="27">
        <v>0</v>
      </c>
      <c r="I14" s="27">
        <v>0</v>
      </c>
      <c r="J14" s="27">
        <v>0</v>
      </c>
    </row>
    <row r="15" spans="1:10" ht="18" x14ac:dyDescent="0.25">
      <c r="A15" s="4"/>
      <c r="B15" s="19"/>
      <c r="C15" s="19"/>
      <c r="D15" s="19"/>
      <c r="E15" s="19"/>
      <c r="F15" s="19"/>
      <c r="G15" s="19"/>
      <c r="H15" s="20"/>
      <c r="I15" s="20"/>
      <c r="J15" s="20"/>
    </row>
    <row r="16" spans="1:10" ht="15.75" x14ac:dyDescent="0.25">
      <c r="A16" s="108" t="s">
        <v>21</v>
      </c>
      <c r="B16" s="109"/>
      <c r="C16" s="109"/>
      <c r="D16" s="109"/>
      <c r="E16" s="109"/>
      <c r="F16" s="109"/>
      <c r="G16" s="109"/>
      <c r="H16" s="109"/>
      <c r="I16" s="109"/>
      <c r="J16" s="109"/>
    </row>
    <row r="17" spans="1:10" ht="18" x14ac:dyDescent="0.25">
      <c r="A17" s="4"/>
      <c r="B17" s="19"/>
      <c r="C17" s="19"/>
      <c r="D17" s="19"/>
      <c r="E17" s="19"/>
      <c r="F17" s="19"/>
      <c r="G17" s="19"/>
      <c r="H17" s="20"/>
      <c r="I17" s="20"/>
      <c r="J17" s="20"/>
    </row>
    <row r="18" spans="1:10" ht="25.5" x14ac:dyDescent="0.25">
      <c r="A18" s="23"/>
      <c r="B18" s="24"/>
      <c r="C18" s="24"/>
      <c r="D18" s="25"/>
      <c r="E18" s="26"/>
      <c r="F18" s="3" t="s">
        <v>127</v>
      </c>
      <c r="G18" s="3" t="s">
        <v>128</v>
      </c>
      <c r="H18" s="3" t="s">
        <v>129</v>
      </c>
      <c r="I18" s="3" t="s">
        <v>53</v>
      </c>
      <c r="J18" s="3" t="s">
        <v>130</v>
      </c>
    </row>
    <row r="19" spans="1:10" x14ac:dyDescent="0.25">
      <c r="A19" s="119" t="s">
        <v>31</v>
      </c>
      <c r="B19" s="120"/>
      <c r="C19" s="120"/>
      <c r="D19" s="120"/>
      <c r="E19" s="120"/>
      <c r="F19" s="28"/>
      <c r="G19" s="28"/>
      <c r="H19" s="28"/>
      <c r="I19" s="28"/>
      <c r="J19" s="39"/>
    </row>
    <row r="20" spans="1:10" x14ac:dyDescent="0.25">
      <c r="A20" s="119" t="s">
        <v>32</v>
      </c>
      <c r="B20" s="120"/>
      <c r="C20" s="120"/>
      <c r="D20" s="120"/>
      <c r="E20" s="120"/>
      <c r="F20" s="28"/>
      <c r="G20" s="28"/>
      <c r="H20" s="28"/>
      <c r="I20" s="28"/>
      <c r="J20" s="39"/>
    </row>
    <row r="21" spans="1:10" x14ac:dyDescent="0.25">
      <c r="A21" s="106" t="s">
        <v>2</v>
      </c>
      <c r="B21" s="107"/>
      <c r="C21" s="107"/>
      <c r="D21" s="107"/>
      <c r="E21" s="107"/>
      <c r="F21" s="27">
        <f>F19-F20</f>
        <v>0</v>
      </c>
      <c r="G21" s="27">
        <f t="shared" ref="G21:J21" si="1">G19-G20</f>
        <v>0</v>
      </c>
      <c r="H21" s="27">
        <f t="shared" si="1"/>
        <v>0</v>
      </c>
      <c r="I21" s="27">
        <f t="shared" si="1"/>
        <v>0</v>
      </c>
      <c r="J21" s="27">
        <f t="shared" si="1"/>
        <v>0</v>
      </c>
    </row>
    <row r="22" spans="1:10" x14ac:dyDescent="0.25">
      <c r="A22" s="106" t="s">
        <v>38</v>
      </c>
      <c r="B22" s="107"/>
      <c r="C22" s="107"/>
      <c r="D22" s="107"/>
      <c r="E22" s="107"/>
      <c r="F22" s="27">
        <f>F14+F21</f>
        <v>58599.48</v>
      </c>
      <c r="G22" s="27">
        <f t="shared" ref="G22:J22" si="2">G14+G21</f>
        <v>0</v>
      </c>
      <c r="H22" s="27">
        <f t="shared" si="2"/>
        <v>0</v>
      </c>
      <c r="I22" s="27">
        <f t="shared" si="2"/>
        <v>0</v>
      </c>
      <c r="J22" s="27">
        <f t="shared" si="2"/>
        <v>0</v>
      </c>
    </row>
    <row r="23" spans="1:10" ht="18" x14ac:dyDescent="0.25">
      <c r="A23" s="18"/>
      <c r="B23" s="19"/>
      <c r="C23" s="19"/>
      <c r="D23" s="19"/>
      <c r="E23" s="19"/>
      <c r="F23" s="19"/>
      <c r="G23" s="19"/>
      <c r="H23" s="20"/>
      <c r="I23" s="20"/>
      <c r="J23" s="20"/>
    </row>
    <row r="24" spans="1:10" ht="15.75" x14ac:dyDescent="0.25">
      <c r="A24" s="108" t="s">
        <v>39</v>
      </c>
      <c r="B24" s="109"/>
      <c r="C24" s="109"/>
      <c r="D24" s="109"/>
      <c r="E24" s="109"/>
      <c r="F24" s="109"/>
      <c r="G24" s="109"/>
      <c r="H24" s="109"/>
      <c r="I24" s="109"/>
      <c r="J24" s="109"/>
    </row>
    <row r="25" spans="1:10" ht="15.75" x14ac:dyDescent="0.25">
      <c r="A25" s="36"/>
      <c r="B25" s="37"/>
      <c r="C25" s="37"/>
      <c r="D25" s="37"/>
      <c r="E25" s="37"/>
      <c r="F25" s="37"/>
      <c r="G25" s="37"/>
      <c r="H25" s="37"/>
      <c r="I25" s="37"/>
      <c r="J25" s="37"/>
    </row>
    <row r="26" spans="1:10" ht="25.5" x14ac:dyDescent="0.25">
      <c r="A26" s="23"/>
      <c r="B26" s="24"/>
      <c r="C26" s="24"/>
      <c r="D26" s="25"/>
      <c r="E26" s="26"/>
      <c r="F26" s="3" t="s">
        <v>127</v>
      </c>
      <c r="G26" s="3" t="s">
        <v>128</v>
      </c>
      <c r="H26" s="3" t="s">
        <v>129</v>
      </c>
      <c r="I26" s="3" t="s">
        <v>53</v>
      </c>
      <c r="J26" s="3" t="s">
        <v>130</v>
      </c>
    </row>
    <row r="27" spans="1:10" ht="15" customHeight="1" x14ac:dyDescent="0.25">
      <c r="A27" s="110" t="s">
        <v>40</v>
      </c>
      <c r="B27" s="111"/>
      <c r="C27" s="111"/>
      <c r="D27" s="111"/>
      <c r="E27" s="112"/>
      <c r="F27" s="40">
        <v>-29063.62</v>
      </c>
      <c r="G27" s="40">
        <v>29536</v>
      </c>
      <c r="H27" s="40">
        <v>0</v>
      </c>
      <c r="I27" s="40">
        <v>0</v>
      </c>
      <c r="J27" s="41">
        <v>0</v>
      </c>
    </row>
    <row r="28" spans="1:10" ht="15" customHeight="1" x14ac:dyDescent="0.25">
      <c r="A28" s="106" t="s">
        <v>41</v>
      </c>
      <c r="B28" s="107"/>
      <c r="C28" s="107"/>
      <c r="D28" s="107"/>
      <c r="E28" s="107"/>
      <c r="F28" s="42">
        <v>29535.86</v>
      </c>
      <c r="G28" s="42">
        <f t="shared" ref="G28:J28" si="3">G22+G27</f>
        <v>29536</v>
      </c>
      <c r="H28" s="42">
        <f t="shared" si="3"/>
        <v>0</v>
      </c>
      <c r="I28" s="42">
        <f t="shared" si="3"/>
        <v>0</v>
      </c>
      <c r="J28" s="43">
        <f t="shared" si="3"/>
        <v>0</v>
      </c>
    </row>
    <row r="29" spans="1:10" ht="45" customHeight="1" x14ac:dyDescent="0.25">
      <c r="A29" s="113" t="s">
        <v>42</v>
      </c>
      <c r="B29" s="114"/>
      <c r="C29" s="114"/>
      <c r="D29" s="114"/>
      <c r="E29" s="115"/>
      <c r="F29" s="42"/>
      <c r="G29" s="42">
        <f t="shared" ref="G29:J29" si="4">G14+G21+G27-G28</f>
        <v>0</v>
      </c>
      <c r="H29" s="42">
        <f t="shared" si="4"/>
        <v>0</v>
      </c>
      <c r="I29" s="42">
        <f t="shared" si="4"/>
        <v>0</v>
      </c>
      <c r="J29" s="43">
        <f t="shared" si="4"/>
        <v>0</v>
      </c>
    </row>
    <row r="30" spans="1:10" ht="15.75" x14ac:dyDescent="0.25">
      <c r="A30" s="44"/>
      <c r="B30" s="45"/>
      <c r="C30" s="45"/>
      <c r="D30" s="45"/>
      <c r="E30" s="45"/>
      <c r="F30" s="45"/>
      <c r="G30" s="45"/>
      <c r="H30" s="45"/>
      <c r="I30" s="45"/>
      <c r="J30" s="45"/>
    </row>
    <row r="31" spans="1:10" ht="15.75" x14ac:dyDescent="0.25">
      <c r="A31" s="116" t="s">
        <v>36</v>
      </c>
      <c r="B31" s="116"/>
      <c r="C31" s="116"/>
      <c r="D31" s="116"/>
      <c r="E31" s="116"/>
      <c r="F31" s="116"/>
      <c r="G31" s="116"/>
      <c r="H31" s="116"/>
      <c r="I31" s="116"/>
      <c r="J31" s="116"/>
    </row>
    <row r="32" spans="1:10" ht="18" x14ac:dyDescent="0.25">
      <c r="A32" s="46"/>
      <c r="B32" s="47"/>
      <c r="C32" s="47"/>
      <c r="D32" s="47"/>
      <c r="E32" s="47"/>
      <c r="F32" s="47"/>
      <c r="G32" s="47"/>
      <c r="H32" s="48"/>
      <c r="I32" s="48"/>
      <c r="J32" s="48"/>
    </row>
    <row r="33" spans="1:10" ht="25.5" x14ac:dyDescent="0.25">
      <c r="A33" s="49"/>
      <c r="B33" s="50"/>
      <c r="C33" s="50"/>
      <c r="D33" s="51"/>
      <c r="E33" s="52"/>
      <c r="F33" s="3" t="s">
        <v>127</v>
      </c>
      <c r="G33" s="3" t="s">
        <v>128</v>
      </c>
      <c r="H33" s="3" t="s">
        <v>129</v>
      </c>
      <c r="I33" s="3" t="s">
        <v>53</v>
      </c>
      <c r="J33" s="3" t="s">
        <v>130</v>
      </c>
    </row>
    <row r="34" spans="1:10" x14ac:dyDescent="0.25">
      <c r="A34" s="110" t="s">
        <v>40</v>
      </c>
      <c r="B34" s="111"/>
      <c r="C34" s="111"/>
      <c r="D34" s="111"/>
      <c r="E34" s="112"/>
      <c r="F34" s="40"/>
      <c r="G34" s="40"/>
      <c r="H34" s="40"/>
      <c r="I34" s="40"/>
      <c r="J34" s="41"/>
    </row>
    <row r="35" spans="1:10" ht="28.5" customHeight="1" x14ac:dyDescent="0.25">
      <c r="A35" s="110" t="s">
        <v>43</v>
      </c>
      <c r="B35" s="111"/>
      <c r="C35" s="111"/>
      <c r="D35" s="111"/>
      <c r="E35" s="112"/>
      <c r="F35" s="40"/>
      <c r="G35" s="40">
        <v>29536</v>
      </c>
      <c r="H35" s="40"/>
      <c r="I35" s="40"/>
      <c r="J35" s="41"/>
    </row>
    <row r="36" spans="1:10" x14ac:dyDescent="0.25">
      <c r="A36" s="110" t="s">
        <v>44</v>
      </c>
      <c r="B36" s="117"/>
      <c r="C36" s="117"/>
      <c r="D36" s="117"/>
      <c r="E36" s="118"/>
      <c r="F36" s="40"/>
      <c r="G36" s="40"/>
      <c r="H36" s="40"/>
      <c r="I36" s="40"/>
      <c r="J36" s="41"/>
    </row>
    <row r="37" spans="1:10" ht="15" customHeight="1" x14ac:dyDescent="0.25">
      <c r="A37" s="106" t="s">
        <v>41</v>
      </c>
      <c r="B37" s="107"/>
      <c r="C37" s="107"/>
      <c r="D37" s="107"/>
      <c r="E37" s="107"/>
      <c r="F37" s="29">
        <v>29536</v>
      </c>
      <c r="G37" s="29"/>
      <c r="H37" s="29"/>
      <c r="I37" s="29"/>
      <c r="J37" s="54"/>
    </row>
    <row r="38" spans="1:10" ht="17.25" customHeight="1" x14ac:dyDescent="0.25"/>
    <row r="39" spans="1:10" x14ac:dyDescent="0.25">
      <c r="A39" s="104"/>
      <c r="B39" s="105"/>
      <c r="C39" s="105"/>
      <c r="D39" s="105"/>
      <c r="E39" s="105"/>
      <c r="F39" s="105"/>
      <c r="G39" s="105"/>
      <c r="H39" s="105"/>
      <c r="I39" s="105"/>
      <c r="J39" s="105"/>
    </row>
    <row r="40" spans="1:10" ht="9" customHeight="1" x14ac:dyDescent="0.25"/>
  </sheetData>
  <mergeCells count="24">
    <mergeCell ref="A20:E20"/>
    <mergeCell ref="A1:J1"/>
    <mergeCell ref="A3:J3"/>
    <mergeCell ref="A5:J5"/>
    <mergeCell ref="A8:E8"/>
    <mergeCell ref="A9:E9"/>
    <mergeCell ref="A10:E10"/>
    <mergeCell ref="A12:E12"/>
    <mergeCell ref="A13:E13"/>
    <mergeCell ref="A14:E14"/>
    <mergeCell ref="A16:J16"/>
    <mergeCell ref="A19:E19"/>
    <mergeCell ref="A39:J39"/>
    <mergeCell ref="A21:E21"/>
    <mergeCell ref="A22:E22"/>
    <mergeCell ref="A24:J24"/>
    <mergeCell ref="A27:E27"/>
    <mergeCell ref="A28:E28"/>
    <mergeCell ref="A29:E29"/>
    <mergeCell ref="A31:J31"/>
    <mergeCell ref="A34:E34"/>
    <mergeCell ref="A35:E35"/>
    <mergeCell ref="A36:E36"/>
    <mergeCell ref="A37:E37"/>
  </mergeCells>
  <pageMargins left="0.7" right="0.7" top="0.75" bottom="0.75" header="0.3" footer="0.3"/>
  <pageSetup paperSize="9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65"/>
  <sheetViews>
    <sheetView topLeftCell="A34" workbookViewId="0">
      <selection activeCell="B64" sqref="B64"/>
    </sheetView>
  </sheetViews>
  <sheetFormatPr defaultRowHeight="15" x14ac:dyDescent="0.25"/>
  <cols>
    <col min="1" max="1" width="11.42578125" customWidth="1"/>
    <col min="2" max="2" width="23.42578125" customWidth="1"/>
    <col min="3" max="3" width="20.140625" customWidth="1"/>
    <col min="4" max="6" width="23.42578125" customWidth="1"/>
    <col min="7" max="7" width="23.140625" customWidth="1"/>
  </cols>
  <sheetData>
    <row r="1" spans="1:7" ht="48" customHeight="1" x14ac:dyDescent="0.25">
      <c r="A1" s="108" t="s">
        <v>131</v>
      </c>
      <c r="B1" s="108"/>
      <c r="C1" s="108"/>
      <c r="D1" s="108"/>
      <c r="E1" s="108"/>
      <c r="F1" s="108"/>
      <c r="G1" s="108"/>
    </row>
    <row r="2" spans="1:7" ht="18" customHeight="1" x14ac:dyDescent="0.25">
      <c r="A2" s="4"/>
      <c r="B2" s="4"/>
      <c r="C2" s="4"/>
      <c r="D2" s="4"/>
      <c r="E2" s="4"/>
      <c r="F2" s="4"/>
      <c r="G2" s="4"/>
    </row>
    <row r="3" spans="1:7" ht="15.75" customHeight="1" x14ac:dyDescent="0.25">
      <c r="A3" s="108" t="s">
        <v>14</v>
      </c>
      <c r="B3" s="108"/>
      <c r="C3" s="108"/>
      <c r="D3" s="108"/>
      <c r="E3" s="108"/>
      <c r="F3" s="108"/>
      <c r="G3" s="108"/>
    </row>
    <row r="4" spans="1:7" ht="18" x14ac:dyDescent="0.25">
      <c r="A4" s="4"/>
      <c r="B4" s="4"/>
      <c r="C4" s="4"/>
      <c r="D4" s="4"/>
      <c r="E4" s="4"/>
      <c r="F4" s="5"/>
      <c r="G4" s="5"/>
    </row>
    <row r="5" spans="1:7" ht="18" customHeight="1" x14ac:dyDescent="0.25">
      <c r="A5" s="108" t="s">
        <v>4</v>
      </c>
      <c r="B5" s="108"/>
      <c r="C5" s="108"/>
      <c r="D5" s="108"/>
      <c r="E5" s="108"/>
      <c r="F5" s="108"/>
      <c r="G5" s="108"/>
    </row>
    <row r="6" spans="1:7" ht="18" x14ac:dyDescent="0.25">
      <c r="A6" s="4"/>
      <c r="B6" s="4"/>
      <c r="C6" s="4"/>
      <c r="D6" s="4"/>
      <c r="E6" s="4"/>
      <c r="F6" s="5"/>
      <c r="G6" s="5"/>
    </row>
    <row r="7" spans="1:7" ht="15.75" customHeight="1" x14ac:dyDescent="0.25">
      <c r="A7" s="108" t="s">
        <v>45</v>
      </c>
      <c r="B7" s="108"/>
      <c r="C7" s="108"/>
      <c r="D7" s="108"/>
      <c r="E7" s="108"/>
      <c r="F7" s="108"/>
      <c r="G7" s="108"/>
    </row>
    <row r="8" spans="1:7" ht="18" x14ac:dyDescent="0.25">
      <c r="A8" s="4"/>
      <c r="B8" s="4"/>
      <c r="C8" s="4"/>
      <c r="D8" s="4"/>
      <c r="E8" s="4"/>
      <c r="F8" s="5"/>
      <c r="G8" s="5"/>
    </row>
    <row r="9" spans="1:7" ht="25.5" x14ac:dyDescent="0.25">
      <c r="A9" s="17" t="s">
        <v>50</v>
      </c>
      <c r="B9" s="16" t="s">
        <v>3</v>
      </c>
      <c r="C9" s="3" t="s">
        <v>127</v>
      </c>
      <c r="D9" s="3" t="s">
        <v>128</v>
      </c>
      <c r="E9" s="3" t="s">
        <v>129</v>
      </c>
      <c r="F9" s="3" t="s">
        <v>53</v>
      </c>
      <c r="G9" s="3" t="s">
        <v>130</v>
      </c>
    </row>
    <row r="10" spans="1:7" x14ac:dyDescent="0.25">
      <c r="A10" s="33"/>
      <c r="B10" s="32" t="s">
        <v>52</v>
      </c>
      <c r="C10" s="59">
        <v>1071592</v>
      </c>
      <c r="D10" s="60">
        <v>1243750</v>
      </c>
      <c r="E10" s="60">
        <v>1640240</v>
      </c>
      <c r="F10" s="103">
        <v>1675586</v>
      </c>
      <c r="G10" s="60">
        <v>1714137</v>
      </c>
    </row>
    <row r="11" spans="1:7" ht="15.75" customHeight="1" x14ac:dyDescent="0.25">
      <c r="A11" s="11">
        <v>6</v>
      </c>
      <c r="B11" s="11" t="s">
        <v>5</v>
      </c>
      <c r="C11" s="61">
        <v>1071592</v>
      </c>
      <c r="D11" s="62">
        <f>SUM(D12:D15)</f>
        <v>1243750</v>
      </c>
      <c r="E11" s="62">
        <v>1640160</v>
      </c>
      <c r="F11" s="62">
        <f>F12+F14+F15</f>
        <v>1675586</v>
      </c>
      <c r="G11" s="62">
        <f>G12+G14+G15</f>
        <v>1714137</v>
      </c>
    </row>
    <row r="12" spans="1:7" ht="38.25" x14ac:dyDescent="0.25">
      <c r="A12" s="55">
        <v>63</v>
      </c>
      <c r="B12" s="14" t="s">
        <v>23</v>
      </c>
      <c r="C12" s="61">
        <v>50549.67</v>
      </c>
      <c r="D12" s="62">
        <v>1500</v>
      </c>
      <c r="E12" s="62">
        <v>880</v>
      </c>
      <c r="F12" s="62">
        <v>800</v>
      </c>
      <c r="G12" s="62">
        <v>800</v>
      </c>
    </row>
    <row r="13" spans="1:7" ht="57" customHeight="1" x14ac:dyDescent="0.25">
      <c r="A13" s="55">
        <v>65</v>
      </c>
      <c r="B13" s="14" t="s">
        <v>58</v>
      </c>
      <c r="C13" s="61">
        <v>0</v>
      </c>
      <c r="D13" s="62">
        <v>139000</v>
      </c>
      <c r="E13" s="62">
        <v>0</v>
      </c>
      <c r="F13" s="62">
        <v>0</v>
      </c>
      <c r="G13" s="62">
        <v>0</v>
      </c>
    </row>
    <row r="14" spans="1:7" ht="51" x14ac:dyDescent="0.25">
      <c r="A14" s="56">
        <v>66</v>
      </c>
      <c r="B14" s="58" t="s">
        <v>57</v>
      </c>
      <c r="C14" s="61">
        <v>133604.09</v>
      </c>
      <c r="D14" s="62">
        <v>0</v>
      </c>
      <c r="E14" s="62">
        <v>221000</v>
      </c>
      <c r="F14" s="62">
        <v>221000</v>
      </c>
      <c r="G14" s="62">
        <v>221000</v>
      </c>
    </row>
    <row r="15" spans="1:7" ht="31.5" customHeight="1" x14ac:dyDescent="0.25">
      <c r="A15" s="56">
        <v>67</v>
      </c>
      <c r="B15" s="58" t="s">
        <v>64</v>
      </c>
      <c r="C15" s="61">
        <v>887438.24</v>
      </c>
      <c r="D15" s="62">
        <v>1103250</v>
      </c>
      <c r="E15" s="62">
        <v>1418360</v>
      </c>
      <c r="F15" s="62">
        <f>F10-F12-F14</f>
        <v>1453786</v>
      </c>
      <c r="G15" s="62">
        <f>G10-G12-G14</f>
        <v>1492337</v>
      </c>
    </row>
    <row r="16" spans="1:7" ht="25.5" x14ac:dyDescent="0.25">
      <c r="A16" s="13">
        <v>7</v>
      </c>
      <c r="B16" s="21" t="s">
        <v>6</v>
      </c>
      <c r="C16" s="61">
        <v>0</v>
      </c>
      <c r="D16" s="62">
        <v>0</v>
      </c>
      <c r="E16" s="62">
        <v>0</v>
      </c>
      <c r="F16" s="62">
        <v>0</v>
      </c>
      <c r="G16" s="62">
        <v>0</v>
      </c>
    </row>
    <row r="17" spans="1:7" ht="38.25" x14ac:dyDescent="0.25">
      <c r="A17" s="55">
        <v>72</v>
      </c>
      <c r="B17" s="22" t="s">
        <v>22</v>
      </c>
      <c r="C17" s="61">
        <v>0</v>
      </c>
      <c r="D17" s="62">
        <v>0</v>
      </c>
      <c r="E17" s="62">
        <v>0</v>
      </c>
      <c r="F17" s="62">
        <v>0</v>
      </c>
      <c r="G17" s="63">
        <v>0</v>
      </c>
    </row>
    <row r="20" spans="1:7" ht="18" x14ac:dyDescent="0.25">
      <c r="A20" s="4"/>
      <c r="B20" s="4"/>
      <c r="C20" s="4"/>
      <c r="D20" s="4"/>
      <c r="E20" s="4"/>
      <c r="F20" s="5"/>
      <c r="G20" s="5"/>
    </row>
    <row r="21" spans="1:7" ht="25.5" customHeight="1" x14ac:dyDescent="0.25">
      <c r="A21" s="17" t="s">
        <v>50</v>
      </c>
      <c r="B21" s="16" t="s">
        <v>3</v>
      </c>
      <c r="C21" s="3" t="s">
        <v>127</v>
      </c>
      <c r="D21" s="3" t="s">
        <v>128</v>
      </c>
      <c r="E21" s="3" t="s">
        <v>129</v>
      </c>
      <c r="F21" s="3" t="s">
        <v>53</v>
      </c>
      <c r="G21" s="3" t="s">
        <v>130</v>
      </c>
    </row>
    <row r="22" spans="1:7" ht="15" customHeight="1" x14ac:dyDescent="0.25">
      <c r="A22" s="11"/>
      <c r="B22" s="11" t="s">
        <v>132</v>
      </c>
      <c r="C22" s="96">
        <v>1012992.5199999999</v>
      </c>
      <c r="D22" s="94">
        <v>1243750</v>
      </c>
      <c r="E22" s="95">
        <v>1640240</v>
      </c>
      <c r="F22" s="94">
        <v>1675586</v>
      </c>
      <c r="G22" s="98">
        <v>1714137</v>
      </c>
    </row>
    <row r="23" spans="1:7" ht="15.75" customHeight="1" x14ac:dyDescent="0.25">
      <c r="A23" s="11">
        <v>3</v>
      </c>
      <c r="B23" s="11" t="s">
        <v>7</v>
      </c>
      <c r="C23" s="96">
        <v>1006726.7</v>
      </c>
      <c r="D23" s="28">
        <f>D22-D61</f>
        <v>1238250</v>
      </c>
      <c r="E23" s="95">
        <v>1618240</v>
      </c>
      <c r="F23" s="28">
        <f>F22-F61</f>
        <v>1655586</v>
      </c>
      <c r="G23" s="28">
        <f>G22-G61</f>
        <v>1694137</v>
      </c>
    </row>
    <row r="24" spans="1:7" ht="15.75" customHeight="1" x14ac:dyDescent="0.25">
      <c r="A24" s="14">
        <v>31</v>
      </c>
      <c r="B24" s="14" t="s">
        <v>8</v>
      </c>
      <c r="C24" s="96">
        <v>781363.54999999993</v>
      </c>
      <c r="D24" s="96">
        <f>D25+D27+D28</f>
        <v>990750</v>
      </c>
      <c r="E24" s="9">
        <f>E25+E27+E28</f>
        <v>1322400</v>
      </c>
      <c r="F24" s="96">
        <f>F25+F27+F28</f>
        <v>1357973</v>
      </c>
      <c r="G24" s="96">
        <f>G25+G27+G28</f>
        <v>1394097.06</v>
      </c>
    </row>
    <row r="25" spans="1:7" x14ac:dyDescent="0.25">
      <c r="A25" s="12">
        <v>311</v>
      </c>
      <c r="B25" s="12" t="s">
        <v>133</v>
      </c>
      <c r="C25" s="96">
        <v>634938.74</v>
      </c>
      <c r="D25" s="96">
        <v>813800</v>
      </c>
      <c r="E25" s="9">
        <v>1085000</v>
      </c>
      <c r="F25" s="96">
        <v>1113026</v>
      </c>
      <c r="G25" s="96">
        <v>1141891</v>
      </c>
    </row>
    <row r="26" spans="1:7" x14ac:dyDescent="0.25">
      <c r="A26" s="12">
        <v>3111</v>
      </c>
      <c r="B26" s="12" t="s">
        <v>134</v>
      </c>
      <c r="C26" s="96">
        <v>634938.74</v>
      </c>
      <c r="D26" s="96">
        <v>813800</v>
      </c>
      <c r="E26" s="9">
        <v>1085000</v>
      </c>
      <c r="F26" s="96">
        <v>1113026</v>
      </c>
      <c r="G26" s="96">
        <v>1141891</v>
      </c>
    </row>
    <row r="27" spans="1:7" x14ac:dyDescent="0.25">
      <c r="A27" s="12">
        <v>312</v>
      </c>
      <c r="B27" s="12" t="s">
        <v>135</v>
      </c>
      <c r="C27" s="96">
        <v>41659.57</v>
      </c>
      <c r="D27" s="96">
        <v>42700</v>
      </c>
      <c r="E27" s="9">
        <v>54000</v>
      </c>
      <c r="F27" s="96">
        <v>56045</v>
      </c>
      <c r="G27" s="96">
        <v>57637</v>
      </c>
    </row>
    <row r="28" spans="1:7" x14ac:dyDescent="0.25">
      <c r="A28" s="12">
        <v>313</v>
      </c>
      <c r="B28" s="12" t="s">
        <v>136</v>
      </c>
      <c r="C28" s="96">
        <v>104765.24</v>
      </c>
      <c r="D28" s="96">
        <v>134250</v>
      </c>
      <c r="E28" s="9">
        <f>E29+E30</f>
        <v>183400</v>
      </c>
      <c r="F28" s="96">
        <f t="shared" ref="F28:G34" si="0">E28*1.03</f>
        <v>188902</v>
      </c>
      <c r="G28" s="96">
        <f t="shared" si="0"/>
        <v>194569.06</v>
      </c>
    </row>
    <row r="29" spans="1:7" ht="15" customHeight="1" x14ac:dyDescent="0.25">
      <c r="A29" s="12">
        <v>3132</v>
      </c>
      <c r="B29" s="12" t="s">
        <v>137</v>
      </c>
      <c r="C29" s="96">
        <v>104765.24</v>
      </c>
      <c r="D29" s="96">
        <v>134250</v>
      </c>
      <c r="E29" s="9">
        <v>181000</v>
      </c>
      <c r="F29" s="96">
        <f t="shared" si="0"/>
        <v>186430</v>
      </c>
      <c r="G29" s="96">
        <f t="shared" si="0"/>
        <v>192022.9</v>
      </c>
    </row>
    <row r="30" spans="1:7" x14ac:dyDescent="0.25">
      <c r="A30" s="12">
        <v>3133</v>
      </c>
      <c r="B30" s="12" t="s">
        <v>138</v>
      </c>
      <c r="C30" s="96">
        <v>0</v>
      </c>
      <c r="D30" s="96">
        <v>0</v>
      </c>
      <c r="E30" s="9">
        <v>2400</v>
      </c>
      <c r="F30" s="96">
        <f t="shared" si="0"/>
        <v>2472</v>
      </c>
      <c r="G30" s="96">
        <f t="shared" si="0"/>
        <v>2546.16</v>
      </c>
    </row>
    <row r="31" spans="1:7" x14ac:dyDescent="0.25">
      <c r="A31" s="97">
        <v>32</v>
      </c>
      <c r="B31" s="12" t="s">
        <v>17</v>
      </c>
      <c r="C31" s="96">
        <v>222458.12000000002</v>
      </c>
      <c r="D31" s="96">
        <f>D32+D36+D43+D52</f>
        <v>245000</v>
      </c>
      <c r="E31" s="9">
        <f>E32+E36+E43+E52</f>
        <v>293840</v>
      </c>
      <c r="F31" s="96">
        <f>F32+F36+F43+F52</f>
        <v>295614</v>
      </c>
      <c r="G31" s="96">
        <f>G32+G36+G43+G52</f>
        <v>298038.54000000004</v>
      </c>
    </row>
    <row r="32" spans="1:7" x14ac:dyDescent="0.25">
      <c r="A32" s="12">
        <v>321</v>
      </c>
      <c r="B32" s="12" t="s">
        <v>139</v>
      </c>
      <c r="C32" s="96">
        <v>35135.15</v>
      </c>
      <c r="D32" s="96">
        <f>SUM(D33:D35)</f>
        <v>40500</v>
      </c>
      <c r="E32" s="9">
        <f>E33+E34+E35</f>
        <v>48100</v>
      </c>
      <c r="F32" s="96">
        <f>F33+F34+F35</f>
        <v>49318</v>
      </c>
      <c r="G32" s="96">
        <f>G33+G34+G35</f>
        <v>50572.54</v>
      </c>
    </row>
    <row r="33" spans="1:7" x14ac:dyDescent="0.25">
      <c r="A33" s="12">
        <v>3211</v>
      </c>
      <c r="B33" s="58" t="s">
        <v>140</v>
      </c>
      <c r="C33" s="96">
        <v>1875.52</v>
      </c>
      <c r="D33" s="96">
        <v>3000</v>
      </c>
      <c r="E33" s="9">
        <v>2500</v>
      </c>
      <c r="F33" s="96">
        <v>2500</v>
      </c>
      <c r="G33" s="96">
        <v>2500</v>
      </c>
    </row>
    <row r="34" spans="1:7" x14ac:dyDescent="0.25">
      <c r="A34" s="97">
        <v>3212</v>
      </c>
      <c r="B34" s="97" t="s">
        <v>141</v>
      </c>
      <c r="C34" s="96">
        <v>28296.99</v>
      </c>
      <c r="D34" s="96">
        <v>32500</v>
      </c>
      <c r="E34" s="9">
        <v>40600</v>
      </c>
      <c r="F34" s="96">
        <f t="shared" si="0"/>
        <v>41818</v>
      </c>
      <c r="G34" s="96">
        <f t="shared" si="0"/>
        <v>43072.54</v>
      </c>
    </row>
    <row r="35" spans="1:7" x14ac:dyDescent="0.25">
      <c r="A35" s="97">
        <v>3213</v>
      </c>
      <c r="B35" s="97" t="s">
        <v>142</v>
      </c>
      <c r="C35" s="96">
        <v>4962.6400000000003</v>
      </c>
      <c r="D35" s="96">
        <v>5000</v>
      </c>
      <c r="E35" s="9">
        <v>5000</v>
      </c>
      <c r="F35" s="96">
        <v>5000</v>
      </c>
      <c r="G35" s="96">
        <v>5000</v>
      </c>
    </row>
    <row r="36" spans="1:7" x14ac:dyDescent="0.25">
      <c r="A36" s="97">
        <v>322</v>
      </c>
      <c r="B36" s="97" t="s">
        <v>143</v>
      </c>
      <c r="C36" s="96">
        <v>133869.84000000003</v>
      </c>
      <c r="D36" s="96">
        <f>SUM(D37:D42)</f>
        <v>149000</v>
      </c>
      <c r="E36" s="9">
        <f>SUM(E37:E42)</f>
        <v>176440</v>
      </c>
      <c r="F36" s="96">
        <f>SUM(F37:F42)</f>
        <v>177172</v>
      </c>
      <c r="G36" s="96">
        <f>SUM(G37:G42)</f>
        <v>178008</v>
      </c>
    </row>
    <row r="37" spans="1:7" x14ac:dyDescent="0.25">
      <c r="A37" s="97">
        <v>3221</v>
      </c>
      <c r="B37" s="97" t="s">
        <v>144</v>
      </c>
      <c r="C37" s="96">
        <v>31395.66</v>
      </c>
      <c r="D37" s="96">
        <v>36500</v>
      </c>
      <c r="E37" s="9">
        <v>28880</v>
      </c>
      <c r="F37" s="96">
        <v>28800</v>
      </c>
      <c r="G37" s="96">
        <v>28800</v>
      </c>
    </row>
    <row r="38" spans="1:7" x14ac:dyDescent="0.25">
      <c r="A38" s="97">
        <v>3222</v>
      </c>
      <c r="B38" s="97" t="s">
        <v>145</v>
      </c>
      <c r="C38" s="96">
        <v>77069.87</v>
      </c>
      <c r="D38" s="96">
        <v>78000</v>
      </c>
      <c r="E38" s="9">
        <v>115060</v>
      </c>
      <c r="F38" s="96">
        <v>115872</v>
      </c>
      <c r="G38" s="96">
        <v>116708</v>
      </c>
    </row>
    <row r="39" spans="1:7" x14ac:dyDescent="0.25">
      <c r="A39" s="97">
        <v>3223</v>
      </c>
      <c r="B39" s="97" t="s">
        <v>146</v>
      </c>
      <c r="C39" s="96">
        <v>16237.38</v>
      </c>
      <c r="D39" s="96">
        <v>24000</v>
      </c>
      <c r="E39" s="9">
        <v>21000</v>
      </c>
      <c r="F39" s="96">
        <v>21000</v>
      </c>
      <c r="G39" s="96">
        <v>21000</v>
      </c>
    </row>
    <row r="40" spans="1:7" x14ac:dyDescent="0.25">
      <c r="A40" s="97">
        <v>3224</v>
      </c>
      <c r="B40" s="97" t="s">
        <v>147</v>
      </c>
      <c r="C40" s="96">
        <v>3998.42</v>
      </c>
      <c r="D40" s="96">
        <v>4500</v>
      </c>
      <c r="E40" s="9">
        <v>5000</v>
      </c>
      <c r="F40" s="96">
        <v>5000</v>
      </c>
      <c r="G40" s="96">
        <v>5000</v>
      </c>
    </row>
    <row r="41" spans="1:7" x14ac:dyDescent="0.25">
      <c r="A41" s="97">
        <v>3225</v>
      </c>
      <c r="B41" s="97" t="s">
        <v>148</v>
      </c>
      <c r="C41" s="96">
        <v>3925.59</v>
      </c>
      <c r="D41" s="96">
        <v>4000</v>
      </c>
      <c r="E41" s="9">
        <v>5000</v>
      </c>
      <c r="F41" s="96">
        <v>5000</v>
      </c>
      <c r="G41" s="96">
        <v>5000</v>
      </c>
    </row>
    <row r="42" spans="1:7" x14ac:dyDescent="0.25">
      <c r="A42" s="97">
        <v>3227</v>
      </c>
      <c r="B42" s="97" t="s">
        <v>149</v>
      </c>
      <c r="C42" s="96">
        <v>1242.92</v>
      </c>
      <c r="D42" s="96">
        <v>2000</v>
      </c>
      <c r="E42" s="9">
        <v>1500</v>
      </c>
      <c r="F42" s="96">
        <v>1500</v>
      </c>
      <c r="G42" s="96">
        <v>1500</v>
      </c>
    </row>
    <row r="43" spans="1:7" x14ac:dyDescent="0.25">
      <c r="A43" s="97">
        <v>323</v>
      </c>
      <c r="B43" s="97" t="s">
        <v>150</v>
      </c>
      <c r="C43" s="96">
        <v>48978.670000000013</v>
      </c>
      <c r="D43" s="96">
        <f>SUM(D44:D51)</f>
        <v>51000</v>
      </c>
      <c r="E43" s="9">
        <f>SUM(E44:E51)</f>
        <v>61300</v>
      </c>
      <c r="F43" s="96">
        <f>SUM(F44:F51)</f>
        <v>61624</v>
      </c>
      <c r="G43" s="96">
        <f>SUM(G44:G51)</f>
        <v>61958</v>
      </c>
    </row>
    <row r="44" spans="1:7" x14ac:dyDescent="0.25">
      <c r="A44" s="97">
        <v>3231</v>
      </c>
      <c r="B44" s="97" t="s">
        <v>151</v>
      </c>
      <c r="C44" s="96">
        <v>5323.3</v>
      </c>
      <c r="D44" s="96">
        <v>5500</v>
      </c>
      <c r="E44" s="9">
        <v>7000</v>
      </c>
      <c r="F44" s="96">
        <v>7000</v>
      </c>
      <c r="G44" s="96">
        <v>7000</v>
      </c>
    </row>
    <row r="45" spans="1:7" x14ac:dyDescent="0.25">
      <c r="A45" s="97">
        <v>3232</v>
      </c>
      <c r="B45" s="97" t="s">
        <v>152</v>
      </c>
      <c r="C45" s="96">
        <v>7673.35</v>
      </c>
      <c r="D45" s="96">
        <v>7000</v>
      </c>
      <c r="E45" s="9">
        <v>8000</v>
      </c>
      <c r="F45" s="96">
        <v>8000</v>
      </c>
      <c r="G45" s="96">
        <v>8000</v>
      </c>
    </row>
    <row r="46" spans="1:7" x14ac:dyDescent="0.25">
      <c r="A46" s="97">
        <v>3234</v>
      </c>
      <c r="B46" s="97" t="s">
        <v>153</v>
      </c>
      <c r="C46" s="96">
        <v>6892.76</v>
      </c>
      <c r="D46" s="96">
        <v>10000</v>
      </c>
      <c r="E46" s="9">
        <v>9500</v>
      </c>
      <c r="F46" s="96">
        <v>9500</v>
      </c>
      <c r="G46" s="96">
        <v>9500</v>
      </c>
    </row>
    <row r="47" spans="1:7" x14ac:dyDescent="0.25">
      <c r="A47" s="97">
        <v>3235</v>
      </c>
      <c r="B47" s="97" t="s">
        <v>154</v>
      </c>
      <c r="C47" s="96">
        <v>2666.72</v>
      </c>
      <c r="D47" s="96">
        <v>3000</v>
      </c>
      <c r="E47" s="9">
        <v>3500</v>
      </c>
      <c r="F47" s="96">
        <v>3500</v>
      </c>
      <c r="G47" s="96">
        <v>3500</v>
      </c>
    </row>
    <row r="48" spans="1:7" x14ac:dyDescent="0.25">
      <c r="A48" s="97">
        <v>3236</v>
      </c>
      <c r="B48" s="97" t="s">
        <v>155</v>
      </c>
      <c r="C48" s="96">
        <v>8881.69</v>
      </c>
      <c r="D48" s="96">
        <v>11500</v>
      </c>
      <c r="E48" s="9">
        <v>16300</v>
      </c>
      <c r="F48" s="96">
        <v>16624</v>
      </c>
      <c r="G48" s="96">
        <v>16958</v>
      </c>
    </row>
    <row r="49" spans="1:7" x14ac:dyDescent="0.25">
      <c r="A49" s="97">
        <v>3237</v>
      </c>
      <c r="B49" s="97" t="s">
        <v>156</v>
      </c>
      <c r="C49" s="96">
        <v>1500</v>
      </c>
      <c r="D49" s="96">
        <v>1500</v>
      </c>
      <c r="E49" s="9">
        <v>4000</v>
      </c>
      <c r="F49" s="96">
        <v>4000</v>
      </c>
      <c r="G49" s="96">
        <v>4000</v>
      </c>
    </row>
    <row r="50" spans="1:7" x14ac:dyDescent="0.25">
      <c r="A50" s="97">
        <v>3238</v>
      </c>
      <c r="B50" s="97" t="s">
        <v>157</v>
      </c>
      <c r="C50" s="96">
        <v>9575.08</v>
      </c>
      <c r="D50" s="96">
        <v>7500</v>
      </c>
      <c r="E50" s="9">
        <v>7000</v>
      </c>
      <c r="F50" s="96">
        <v>7000</v>
      </c>
      <c r="G50" s="96">
        <v>7000</v>
      </c>
    </row>
    <row r="51" spans="1:7" x14ac:dyDescent="0.25">
      <c r="A51" s="97">
        <v>3239</v>
      </c>
      <c r="B51" s="97" t="s">
        <v>158</v>
      </c>
      <c r="C51" s="96">
        <v>6465.77</v>
      </c>
      <c r="D51" s="96">
        <v>5000</v>
      </c>
      <c r="E51" s="9">
        <v>6000</v>
      </c>
      <c r="F51" s="96">
        <v>6000</v>
      </c>
      <c r="G51" s="96">
        <v>6000</v>
      </c>
    </row>
    <row r="52" spans="1:7" x14ac:dyDescent="0.25">
      <c r="A52" s="97">
        <v>329</v>
      </c>
      <c r="B52" s="97" t="s">
        <v>159</v>
      </c>
      <c r="C52" s="96">
        <v>4474.46</v>
      </c>
      <c r="D52" s="96">
        <f>SUM(D54:D57)</f>
        <v>4500</v>
      </c>
      <c r="E52" s="9">
        <f>SUM(E53:E57)</f>
        <v>8000</v>
      </c>
      <c r="F52" s="96">
        <v>7500</v>
      </c>
      <c r="G52" s="96">
        <v>7500</v>
      </c>
    </row>
    <row r="53" spans="1:7" x14ac:dyDescent="0.25">
      <c r="A53" s="97">
        <v>3291</v>
      </c>
      <c r="B53" s="97" t="s">
        <v>160</v>
      </c>
      <c r="C53" s="96">
        <v>0</v>
      </c>
      <c r="D53" s="96">
        <v>0</v>
      </c>
      <c r="E53" s="9">
        <v>4000</v>
      </c>
      <c r="F53" s="96">
        <v>4000</v>
      </c>
      <c r="G53" s="96">
        <v>4000</v>
      </c>
    </row>
    <row r="54" spans="1:7" x14ac:dyDescent="0.25">
      <c r="A54" s="97">
        <v>3292</v>
      </c>
      <c r="B54" s="97" t="s">
        <v>161</v>
      </c>
      <c r="C54" s="96">
        <v>675.89</v>
      </c>
      <c r="D54" s="96">
        <v>1000</v>
      </c>
      <c r="E54" s="9">
        <v>1000</v>
      </c>
      <c r="F54" s="96">
        <v>1000</v>
      </c>
      <c r="G54" s="96">
        <v>1000</v>
      </c>
    </row>
    <row r="55" spans="1:7" x14ac:dyDescent="0.25">
      <c r="A55" s="97">
        <v>3293</v>
      </c>
      <c r="B55" s="97" t="s">
        <v>162</v>
      </c>
      <c r="C55" s="96">
        <v>2933.58</v>
      </c>
      <c r="D55" s="96">
        <v>2000</v>
      </c>
      <c r="E55" s="9">
        <v>2000</v>
      </c>
      <c r="F55" s="96">
        <v>2000</v>
      </c>
      <c r="G55" s="96">
        <v>2000</v>
      </c>
    </row>
    <row r="56" spans="1:7" x14ac:dyDescent="0.25">
      <c r="A56" s="97">
        <v>3295</v>
      </c>
      <c r="B56" s="97" t="s">
        <v>163</v>
      </c>
      <c r="C56" s="96">
        <v>239.99</v>
      </c>
      <c r="D56" s="96">
        <v>500</v>
      </c>
      <c r="E56" s="9">
        <v>500</v>
      </c>
      <c r="F56" s="96">
        <v>500</v>
      </c>
      <c r="G56" s="96">
        <v>500</v>
      </c>
    </row>
    <row r="57" spans="1:7" x14ac:dyDescent="0.25">
      <c r="A57" s="97">
        <v>3296</v>
      </c>
      <c r="B57" s="97" t="s">
        <v>164</v>
      </c>
      <c r="C57" s="96">
        <v>625</v>
      </c>
      <c r="D57" s="96">
        <v>1000</v>
      </c>
      <c r="E57" s="9">
        <v>500</v>
      </c>
      <c r="F57" s="96">
        <v>0</v>
      </c>
      <c r="G57" s="96">
        <v>0</v>
      </c>
    </row>
    <row r="58" spans="1:7" x14ac:dyDescent="0.25">
      <c r="A58" s="97">
        <v>34</v>
      </c>
      <c r="B58" s="97" t="s">
        <v>59</v>
      </c>
      <c r="C58" s="96">
        <v>2905.03</v>
      </c>
      <c r="D58" s="96">
        <f>D59</f>
        <v>2500</v>
      </c>
      <c r="E58" s="9">
        <v>2000</v>
      </c>
      <c r="F58" s="96">
        <v>2000</v>
      </c>
      <c r="G58" s="96">
        <v>2000</v>
      </c>
    </row>
    <row r="59" spans="1:7" x14ac:dyDescent="0.25">
      <c r="A59" s="97">
        <v>343</v>
      </c>
      <c r="B59" s="97" t="s">
        <v>165</v>
      </c>
      <c r="C59" s="96">
        <v>2905.03</v>
      </c>
      <c r="D59" s="96">
        <v>2500</v>
      </c>
      <c r="E59" s="9">
        <v>2000</v>
      </c>
      <c r="F59" s="96">
        <v>2000</v>
      </c>
      <c r="G59" s="96">
        <v>2000</v>
      </c>
    </row>
    <row r="60" spans="1:7" x14ac:dyDescent="0.25">
      <c r="A60" s="97">
        <v>3431</v>
      </c>
      <c r="B60" s="97" t="s">
        <v>166</v>
      </c>
      <c r="C60" s="96">
        <v>2905.03</v>
      </c>
      <c r="D60" s="96">
        <v>2500</v>
      </c>
      <c r="E60" s="9">
        <v>2000</v>
      </c>
      <c r="F60" s="96">
        <v>2000</v>
      </c>
      <c r="G60" s="96">
        <v>2000</v>
      </c>
    </row>
    <row r="61" spans="1:7" ht="25.5" x14ac:dyDescent="0.25">
      <c r="A61" s="13">
        <v>4</v>
      </c>
      <c r="B61" s="21" t="s">
        <v>9</v>
      </c>
      <c r="C61" s="96">
        <v>6265.82</v>
      </c>
      <c r="D61" s="98">
        <v>5500</v>
      </c>
      <c r="E61" s="95">
        <v>22000</v>
      </c>
      <c r="F61" s="98">
        <v>20000</v>
      </c>
      <c r="G61" s="98">
        <v>20000</v>
      </c>
    </row>
    <row r="62" spans="1:7" x14ac:dyDescent="0.25">
      <c r="A62" s="12">
        <v>42</v>
      </c>
      <c r="B62" s="12" t="s">
        <v>167</v>
      </c>
      <c r="C62" s="96">
        <v>6265.82</v>
      </c>
      <c r="D62" s="96">
        <v>5500</v>
      </c>
      <c r="E62" s="9">
        <v>22000</v>
      </c>
      <c r="F62" s="96">
        <v>20000</v>
      </c>
      <c r="G62" s="96">
        <v>20000</v>
      </c>
    </row>
    <row r="63" spans="1:7" x14ac:dyDescent="0.25">
      <c r="A63" s="12">
        <v>422</v>
      </c>
      <c r="B63" s="12" t="s">
        <v>168</v>
      </c>
      <c r="C63" s="96">
        <v>6265.82</v>
      </c>
      <c r="D63" s="96">
        <v>5500</v>
      </c>
      <c r="E63" s="9">
        <v>22000</v>
      </c>
      <c r="F63" s="96">
        <v>20000</v>
      </c>
      <c r="G63" s="96">
        <v>20000</v>
      </c>
    </row>
    <row r="64" spans="1:7" x14ac:dyDescent="0.25">
      <c r="A64" s="12">
        <v>4221</v>
      </c>
      <c r="B64" s="12" t="s">
        <v>169</v>
      </c>
      <c r="C64" s="96">
        <v>6265.82</v>
      </c>
      <c r="D64" s="96">
        <v>5500</v>
      </c>
      <c r="E64" s="9">
        <v>2000</v>
      </c>
      <c r="F64" s="96">
        <v>20000</v>
      </c>
      <c r="G64" s="96">
        <v>20000</v>
      </c>
    </row>
    <row r="65" spans="1:7" x14ac:dyDescent="0.25">
      <c r="A65" s="12">
        <v>4227</v>
      </c>
      <c r="B65" s="12" t="s">
        <v>170</v>
      </c>
      <c r="C65" s="96">
        <v>0</v>
      </c>
      <c r="D65" s="95">
        <v>0</v>
      </c>
      <c r="E65" s="9">
        <v>20000</v>
      </c>
      <c r="F65" s="96">
        <v>0</v>
      </c>
      <c r="G65" s="68">
        <v>0</v>
      </c>
    </row>
  </sheetData>
  <mergeCells count="4">
    <mergeCell ref="A3:G3"/>
    <mergeCell ref="A5:G5"/>
    <mergeCell ref="A7:G7"/>
    <mergeCell ref="A1:G1"/>
  </mergeCells>
  <pageMargins left="0.7" right="0.7" top="0.75" bottom="0.75" header="0.3" footer="0.3"/>
  <pageSetup paperSize="9" scale="8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27"/>
  <sheetViews>
    <sheetView workbookViewId="0">
      <selection activeCell="E10" sqref="E10:F10"/>
    </sheetView>
  </sheetViews>
  <sheetFormatPr defaultRowHeight="15" x14ac:dyDescent="0.25"/>
  <cols>
    <col min="1" max="6" width="25.28515625" customWidth="1"/>
  </cols>
  <sheetData>
    <row r="1" spans="1:10" ht="49.5" customHeight="1" x14ac:dyDescent="0.25">
      <c r="A1" s="108" t="s">
        <v>131</v>
      </c>
      <c r="B1" s="108"/>
      <c r="C1" s="108"/>
      <c r="D1" s="108"/>
      <c r="E1" s="108"/>
      <c r="F1" s="108"/>
      <c r="G1" s="108"/>
      <c r="H1" s="108"/>
      <c r="I1" s="108"/>
      <c r="J1" s="108"/>
    </row>
    <row r="2" spans="1:10" ht="18" customHeight="1" x14ac:dyDescent="0.25">
      <c r="A2" s="4"/>
      <c r="B2" s="4"/>
      <c r="C2" s="4"/>
      <c r="D2" s="4"/>
      <c r="E2" s="4"/>
      <c r="F2" s="4"/>
    </row>
    <row r="3" spans="1:10" ht="15.75" customHeight="1" x14ac:dyDescent="0.25">
      <c r="A3" s="108" t="s">
        <v>14</v>
      </c>
      <c r="B3" s="108"/>
      <c r="C3" s="108"/>
      <c r="D3" s="108"/>
      <c r="E3" s="108"/>
      <c r="F3" s="108"/>
    </row>
    <row r="4" spans="1:10" ht="18" x14ac:dyDescent="0.25">
      <c r="B4" s="4"/>
      <c r="C4" s="4"/>
      <c r="D4" s="4"/>
      <c r="E4" s="5"/>
      <c r="F4" s="5"/>
    </row>
    <row r="5" spans="1:10" ht="18" customHeight="1" x14ac:dyDescent="0.25">
      <c r="A5" s="108" t="s">
        <v>4</v>
      </c>
      <c r="B5" s="108"/>
      <c r="C5" s="108"/>
      <c r="D5" s="108"/>
      <c r="E5" s="108"/>
      <c r="F5" s="108"/>
    </row>
    <row r="6" spans="1:10" ht="18" x14ac:dyDescent="0.25">
      <c r="A6" s="4"/>
      <c r="B6" s="4"/>
      <c r="C6" s="4"/>
      <c r="D6" s="4"/>
      <c r="E6" s="5"/>
      <c r="F6" s="5"/>
    </row>
    <row r="7" spans="1:10" ht="15.75" customHeight="1" x14ac:dyDescent="0.25">
      <c r="A7" s="108" t="s">
        <v>46</v>
      </c>
      <c r="B7" s="108"/>
      <c r="C7" s="108"/>
      <c r="D7" s="108"/>
      <c r="E7" s="108"/>
      <c r="F7" s="108"/>
    </row>
    <row r="8" spans="1:10" ht="18" x14ac:dyDescent="0.25">
      <c r="A8" s="4"/>
      <c r="B8" s="4"/>
      <c r="C8" s="4"/>
      <c r="D8" s="4"/>
      <c r="E8" s="5"/>
      <c r="F8" s="5"/>
    </row>
    <row r="9" spans="1:10" ht="25.5" x14ac:dyDescent="0.25">
      <c r="A9" s="17" t="s">
        <v>56</v>
      </c>
      <c r="B9" s="3" t="s">
        <v>127</v>
      </c>
      <c r="C9" s="3" t="s">
        <v>128</v>
      </c>
      <c r="D9" s="3" t="s">
        <v>129</v>
      </c>
      <c r="E9" s="3" t="s">
        <v>53</v>
      </c>
      <c r="F9" s="3" t="s">
        <v>130</v>
      </c>
    </row>
    <row r="10" spans="1:10" x14ac:dyDescent="0.25">
      <c r="A10" s="34" t="s">
        <v>52</v>
      </c>
      <c r="B10" s="59">
        <v>1071592</v>
      </c>
      <c r="C10" s="60">
        <v>1243750</v>
      </c>
      <c r="D10" s="60">
        <v>1640240</v>
      </c>
      <c r="E10" s="60">
        <v>1675586</v>
      </c>
      <c r="F10" s="60">
        <v>1714137</v>
      </c>
    </row>
    <row r="11" spans="1:10" x14ac:dyDescent="0.25">
      <c r="A11" s="11" t="s">
        <v>34</v>
      </c>
      <c r="B11" s="60">
        <v>887438.24</v>
      </c>
      <c r="C11" s="60">
        <v>1103250</v>
      </c>
      <c r="D11" s="60">
        <v>1418360</v>
      </c>
      <c r="E11" s="60">
        <f>E10-E13-E15</f>
        <v>1453786</v>
      </c>
      <c r="F11" s="60">
        <f>F10-F13-F15</f>
        <v>1492337</v>
      </c>
    </row>
    <row r="12" spans="1:10" x14ac:dyDescent="0.25">
      <c r="A12" s="64" t="s">
        <v>60</v>
      </c>
      <c r="B12" s="62">
        <v>887438.24</v>
      </c>
      <c r="C12" s="62">
        <v>1103250</v>
      </c>
      <c r="D12" s="62">
        <v>1418360</v>
      </c>
      <c r="E12" s="62">
        <v>1453786</v>
      </c>
      <c r="F12" s="92">
        <v>1492337</v>
      </c>
    </row>
    <row r="13" spans="1:10" x14ac:dyDescent="0.25">
      <c r="A13" s="11" t="s">
        <v>35</v>
      </c>
      <c r="B13" s="67">
        <v>133604.09</v>
      </c>
      <c r="C13" s="66">
        <v>139000</v>
      </c>
      <c r="D13" s="66">
        <v>221000</v>
      </c>
      <c r="E13" s="66">
        <v>221000</v>
      </c>
      <c r="F13" s="66">
        <v>221000</v>
      </c>
    </row>
    <row r="14" spans="1:10" x14ac:dyDescent="0.25">
      <c r="A14" s="65" t="s">
        <v>61</v>
      </c>
      <c r="B14" s="61">
        <v>133604.09</v>
      </c>
      <c r="C14" s="62">
        <v>139000</v>
      </c>
      <c r="D14" s="62">
        <v>221000</v>
      </c>
      <c r="E14" s="62">
        <v>221000</v>
      </c>
      <c r="F14" s="62">
        <v>221000</v>
      </c>
    </row>
    <row r="15" spans="1:10" x14ac:dyDescent="0.25">
      <c r="A15" s="11" t="s">
        <v>33</v>
      </c>
      <c r="B15" s="66">
        <v>50549.67</v>
      </c>
      <c r="C15" s="66">
        <v>1500</v>
      </c>
      <c r="D15" s="66">
        <v>880</v>
      </c>
      <c r="E15" s="66">
        <v>800</v>
      </c>
      <c r="F15" s="66">
        <v>800</v>
      </c>
    </row>
    <row r="16" spans="1:10" x14ac:dyDescent="0.25">
      <c r="A16" s="65" t="s">
        <v>62</v>
      </c>
      <c r="B16" s="62">
        <v>1894</v>
      </c>
      <c r="C16" s="62">
        <v>1500</v>
      </c>
      <c r="D16" s="62">
        <v>880</v>
      </c>
      <c r="E16" s="62">
        <v>800</v>
      </c>
      <c r="F16" s="62">
        <v>800</v>
      </c>
    </row>
    <row r="17" spans="1:6" ht="25.5" x14ac:dyDescent="0.25">
      <c r="A17" s="65" t="s">
        <v>63</v>
      </c>
      <c r="B17" s="62">
        <v>48655.67</v>
      </c>
      <c r="C17" s="62">
        <v>0</v>
      </c>
      <c r="D17" s="62">
        <v>0</v>
      </c>
      <c r="E17" s="62">
        <v>0</v>
      </c>
      <c r="F17" s="62">
        <v>0</v>
      </c>
    </row>
    <row r="18" spans="1:6" ht="18" x14ac:dyDescent="0.25">
      <c r="A18" s="4"/>
      <c r="B18" s="4"/>
      <c r="C18" s="4"/>
      <c r="D18" s="4"/>
      <c r="E18" s="5"/>
      <c r="F18" s="5"/>
    </row>
    <row r="19" spans="1:6" ht="25.5" x14ac:dyDescent="0.25">
      <c r="A19" s="17" t="s">
        <v>56</v>
      </c>
      <c r="B19" s="3" t="s">
        <v>127</v>
      </c>
      <c r="C19" s="3" t="s">
        <v>128</v>
      </c>
      <c r="D19" s="3" t="s">
        <v>129</v>
      </c>
      <c r="E19" s="3" t="s">
        <v>53</v>
      </c>
      <c r="F19" s="3" t="s">
        <v>130</v>
      </c>
    </row>
    <row r="20" spans="1:6" x14ac:dyDescent="0.25">
      <c r="A20" s="34" t="s">
        <v>51</v>
      </c>
      <c r="B20" s="59">
        <v>1012992.52</v>
      </c>
      <c r="C20" s="60">
        <v>1243750</v>
      </c>
      <c r="D20" s="60">
        <v>1640240</v>
      </c>
      <c r="E20" s="60">
        <v>1675586</v>
      </c>
      <c r="F20" s="60">
        <v>1714137</v>
      </c>
    </row>
    <row r="21" spans="1:6" ht="15.75" customHeight="1" x14ac:dyDescent="0.25">
      <c r="A21" s="11" t="s">
        <v>34</v>
      </c>
      <c r="B21" s="60">
        <v>887438.24</v>
      </c>
      <c r="C21" s="66">
        <v>1103250</v>
      </c>
      <c r="D21" s="60">
        <v>1418360</v>
      </c>
      <c r="E21" s="60">
        <v>1453786</v>
      </c>
      <c r="F21" s="60">
        <v>1492337</v>
      </c>
    </row>
    <row r="22" spans="1:6" x14ac:dyDescent="0.25">
      <c r="A22" s="64" t="s">
        <v>60</v>
      </c>
      <c r="B22" s="62">
        <v>887438.24</v>
      </c>
      <c r="C22" s="62">
        <v>1103250</v>
      </c>
      <c r="D22" s="62">
        <v>1418360</v>
      </c>
      <c r="E22" s="92">
        <v>1453786</v>
      </c>
      <c r="F22" s="92">
        <v>1492337</v>
      </c>
    </row>
    <row r="23" spans="1:6" x14ac:dyDescent="0.25">
      <c r="A23" s="11" t="s">
        <v>35</v>
      </c>
      <c r="B23" s="67">
        <v>123660.28</v>
      </c>
      <c r="C23" s="66">
        <v>139000</v>
      </c>
      <c r="D23" s="66">
        <v>221000</v>
      </c>
      <c r="E23" s="60">
        <v>221000</v>
      </c>
      <c r="F23" s="60">
        <v>221000</v>
      </c>
    </row>
    <row r="24" spans="1:6" x14ac:dyDescent="0.25">
      <c r="A24" s="65" t="s">
        <v>61</v>
      </c>
      <c r="B24" s="61">
        <v>123660.28</v>
      </c>
      <c r="C24" s="62">
        <v>139000</v>
      </c>
      <c r="D24" s="62">
        <v>221000</v>
      </c>
      <c r="E24" s="92">
        <v>221000</v>
      </c>
      <c r="F24" s="92">
        <v>221000</v>
      </c>
    </row>
    <row r="25" spans="1:6" x14ac:dyDescent="0.25">
      <c r="A25" s="11" t="s">
        <v>33</v>
      </c>
      <c r="B25" s="66">
        <v>1894</v>
      </c>
      <c r="C25" s="66">
        <v>1500</v>
      </c>
      <c r="D25" s="66">
        <v>880</v>
      </c>
      <c r="E25" s="60">
        <v>800</v>
      </c>
      <c r="F25" s="60">
        <v>800</v>
      </c>
    </row>
    <row r="26" spans="1:6" x14ac:dyDescent="0.25">
      <c r="A26" s="65" t="s">
        <v>62</v>
      </c>
      <c r="B26" s="62">
        <v>1894</v>
      </c>
      <c r="C26" s="62">
        <v>1500</v>
      </c>
      <c r="D26" s="62">
        <v>880</v>
      </c>
      <c r="E26" s="92">
        <v>800</v>
      </c>
      <c r="F26" s="92">
        <v>800</v>
      </c>
    </row>
    <row r="27" spans="1:6" x14ac:dyDescent="0.25">
      <c r="E27">
        <v>0</v>
      </c>
      <c r="F27">
        <v>0</v>
      </c>
    </row>
  </sheetData>
  <mergeCells count="4">
    <mergeCell ref="A3:F3"/>
    <mergeCell ref="A5:F5"/>
    <mergeCell ref="A7:F7"/>
    <mergeCell ref="A1:J1"/>
  </mergeCells>
  <pageMargins left="0.7" right="0.7" top="0.75" bottom="0.75" header="0.3" footer="0.3"/>
  <pageSetup paperSize="9" scale="6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12"/>
  <sheetViews>
    <sheetView workbookViewId="0">
      <selection activeCell="F22" sqref="F22"/>
    </sheetView>
  </sheetViews>
  <sheetFormatPr defaultRowHeight="15" x14ac:dyDescent="0.25"/>
  <cols>
    <col min="1" max="1" width="37.7109375" customWidth="1"/>
    <col min="2" max="6" width="25.28515625" customWidth="1"/>
  </cols>
  <sheetData>
    <row r="1" spans="1:10" ht="51.75" customHeight="1" x14ac:dyDescent="0.25">
      <c r="A1" s="108" t="s">
        <v>131</v>
      </c>
      <c r="B1" s="108"/>
      <c r="C1" s="108"/>
      <c r="D1" s="108"/>
      <c r="E1" s="108"/>
      <c r="F1" s="108"/>
      <c r="G1" s="108"/>
      <c r="H1" s="108"/>
      <c r="I1" s="108"/>
      <c r="J1" s="108"/>
    </row>
    <row r="2" spans="1:10" ht="18" customHeight="1" x14ac:dyDescent="0.25">
      <c r="A2" s="4"/>
      <c r="B2" s="4"/>
      <c r="C2" s="4"/>
      <c r="D2" s="4"/>
      <c r="E2" s="4"/>
      <c r="F2" s="4"/>
    </row>
    <row r="3" spans="1:10" ht="15.75" x14ac:dyDescent="0.25">
      <c r="A3" s="108" t="s">
        <v>14</v>
      </c>
      <c r="B3" s="108"/>
      <c r="C3" s="108"/>
      <c r="D3" s="108"/>
      <c r="E3" s="121"/>
      <c r="F3" s="121"/>
    </row>
    <row r="4" spans="1:10" ht="18" x14ac:dyDescent="0.25">
      <c r="A4" s="4"/>
      <c r="B4" s="4"/>
      <c r="C4" s="4"/>
      <c r="D4" s="4"/>
      <c r="E4" s="5"/>
      <c r="F4" s="5"/>
    </row>
    <row r="5" spans="1:10" ht="18" customHeight="1" x14ac:dyDescent="0.25">
      <c r="A5" s="108" t="s">
        <v>4</v>
      </c>
      <c r="B5" s="109"/>
      <c r="C5" s="109"/>
      <c r="D5" s="109"/>
      <c r="E5" s="109"/>
      <c r="F5" s="109"/>
    </row>
    <row r="6" spans="1:10" ht="18" x14ac:dyDescent="0.25">
      <c r="A6" s="4"/>
      <c r="B6" s="4"/>
      <c r="C6" s="4"/>
      <c r="D6" s="4"/>
      <c r="E6" s="5"/>
      <c r="F6" s="5"/>
    </row>
    <row r="7" spans="1:10" ht="15.75" x14ac:dyDescent="0.25">
      <c r="A7" s="108" t="s">
        <v>10</v>
      </c>
      <c r="B7" s="126"/>
      <c r="C7" s="126"/>
      <c r="D7" s="126"/>
      <c r="E7" s="126"/>
      <c r="F7" s="126"/>
    </row>
    <row r="8" spans="1:10" ht="18" x14ac:dyDescent="0.25">
      <c r="A8" s="4"/>
      <c r="B8" s="4"/>
      <c r="C8" s="4"/>
      <c r="D8" s="4"/>
      <c r="E8" s="5"/>
      <c r="F8" s="5"/>
    </row>
    <row r="9" spans="1:10" ht="25.5" x14ac:dyDescent="0.25">
      <c r="A9" s="17" t="s">
        <v>56</v>
      </c>
      <c r="B9" s="3" t="s">
        <v>127</v>
      </c>
      <c r="C9" s="3" t="s">
        <v>128</v>
      </c>
      <c r="D9" s="3" t="s">
        <v>129</v>
      </c>
      <c r="E9" s="3" t="s">
        <v>53</v>
      </c>
      <c r="F9" s="3" t="s">
        <v>130</v>
      </c>
    </row>
    <row r="10" spans="1:10" ht="15.75" customHeight="1" x14ac:dyDescent="0.25">
      <c r="A10" s="11" t="s">
        <v>51</v>
      </c>
      <c r="B10" s="8">
        <v>1071592</v>
      </c>
      <c r="C10" s="9">
        <v>1243750</v>
      </c>
      <c r="D10" s="9">
        <v>1640240</v>
      </c>
      <c r="E10" s="9">
        <v>1675586</v>
      </c>
      <c r="F10" s="9">
        <v>1714137</v>
      </c>
    </row>
    <row r="11" spans="1:10" ht="15.75" customHeight="1" x14ac:dyDescent="0.25">
      <c r="A11" s="11">
        <v>911</v>
      </c>
      <c r="B11" s="8"/>
      <c r="C11" s="9"/>
      <c r="D11" s="9"/>
      <c r="E11" s="9"/>
      <c r="F11" s="9"/>
    </row>
    <row r="12" spans="1:10" x14ac:dyDescent="0.25">
      <c r="A12" s="15" t="s">
        <v>65</v>
      </c>
      <c r="B12" s="8">
        <v>1071592</v>
      </c>
      <c r="C12" s="9">
        <v>1243750</v>
      </c>
      <c r="D12" s="9">
        <v>1640240</v>
      </c>
      <c r="E12" s="9">
        <v>1675586</v>
      </c>
      <c r="F12" s="9">
        <v>1714137</v>
      </c>
    </row>
  </sheetData>
  <mergeCells count="4">
    <mergeCell ref="A3:F3"/>
    <mergeCell ref="A5:F5"/>
    <mergeCell ref="A7:F7"/>
    <mergeCell ref="A1:J1"/>
  </mergeCells>
  <pageMargins left="0.7" right="0.7" top="0.75" bottom="0.75" header="0.3" footer="0.3"/>
  <pageSetup paperSize="9" scale="6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J15"/>
  <sheetViews>
    <sheetView workbookViewId="0">
      <selection activeCell="C9" sqref="C9:G9"/>
    </sheetView>
  </sheetViews>
  <sheetFormatPr defaultRowHeight="15" x14ac:dyDescent="0.25"/>
  <cols>
    <col min="1" max="1" width="10.28515625" customWidth="1"/>
    <col min="2" max="7" width="25.28515625" customWidth="1"/>
  </cols>
  <sheetData>
    <row r="1" spans="1:10" ht="50.25" customHeight="1" x14ac:dyDescent="0.25">
      <c r="A1" s="108" t="s">
        <v>131</v>
      </c>
      <c r="B1" s="108"/>
      <c r="C1" s="108"/>
      <c r="D1" s="108"/>
      <c r="E1" s="108"/>
      <c r="F1" s="108"/>
      <c r="G1" s="108"/>
      <c r="H1" s="108"/>
      <c r="I1" s="108"/>
      <c r="J1" s="108"/>
    </row>
    <row r="2" spans="1:10" ht="18" customHeight="1" x14ac:dyDescent="0.25">
      <c r="A2" s="4"/>
      <c r="B2" s="4"/>
      <c r="C2" s="4"/>
      <c r="D2" s="4"/>
      <c r="E2" s="4"/>
      <c r="F2" s="4"/>
      <c r="G2" s="4"/>
    </row>
    <row r="3" spans="1:10" ht="15.75" customHeight="1" x14ac:dyDescent="0.25">
      <c r="A3" s="108" t="s">
        <v>14</v>
      </c>
      <c r="B3" s="108"/>
      <c r="C3" s="108"/>
      <c r="D3" s="108"/>
      <c r="E3" s="108"/>
      <c r="F3" s="108"/>
      <c r="G3" s="108"/>
    </row>
    <row r="4" spans="1:10" ht="18" x14ac:dyDescent="0.25">
      <c r="A4" s="4"/>
      <c r="B4" s="4"/>
      <c r="C4" s="4"/>
      <c r="D4" s="4"/>
      <c r="E4" s="4"/>
      <c r="F4" s="5"/>
      <c r="G4" s="5"/>
    </row>
    <row r="5" spans="1:10" ht="18" customHeight="1" x14ac:dyDescent="0.25">
      <c r="A5" s="108" t="s">
        <v>47</v>
      </c>
      <c r="B5" s="108"/>
      <c r="C5" s="108"/>
      <c r="D5" s="108"/>
      <c r="E5" s="108"/>
      <c r="F5" s="108"/>
      <c r="G5" s="108"/>
    </row>
    <row r="6" spans="1:10" ht="18" customHeight="1" x14ac:dyDescent="0.25">
      <c r="A6" s="36"/>
      <c r="B6" s="36"/>
      <c r="C6" s="36"/>
      <c r="D6" s="36"/>
      <c r="E6" s="36"/>
      <c r="F6" s="36"/>
      <c r="G6" s="36"/>
    </row>
    <row r="7" spans="1:10" ht="18" customHeight="1" x14ac:dyDescent="0.25">
      <c r="A7" s="108" t="s">
        <v>48</v>
      </c>
      <c r="B7" s="108"/>
      <c r="C7" s="108"/>
      <c r="D7" s="108"/>
      <c r="E7" s="108"/>
      <c r="F7" s="108"/>
      <c r="G7" s="108"/>
    </row>
    <row r="8" spans="1:10" ht="18" x14ac:dyDescent="0.25">
      <c r="A8" s="4"/>
      <c r="B8" s="4"/>
      <c r="C8" s="4"/>
      <c r="D8" s="4"/>
      <c r="E8" s="4"/>
      <c r="F8" s="5"/>
      <c r="G8" s="5"/>
    </row>
    <row r="9" spans="1:10" ht="25.5" x14ac:dyDescent="0.25">
      <c r="A9" s="17" t="s">
        <v>50</v>
      </c>
      <c r="B9" s="16" t="s">
        <v>25</v>
      </c>
      <c r="C9" s="3" t="s">
        <v>127</v>
      </c>
      <c r="D9" s="3" t="s">
        <v>128</v>
      </c>
      <c r="E9" s="3" t="s">
        <v>129</v>
      </c>
      <c r="F9" s="3" t="s">
        <v>53</v>
      </c>
      <c r="G9" s="3" t="s">
        <v>130</v>
      </c>
    </row>
    <row r="10" spans="1:10" ht="25.5" x14ac:dyDescent="0.25">
      <c r="A10" s="11">
        <v>8</v>
      </c>
      <c r="B10" s="11" t="s">
        <v>11</v>
      </c>
      <c r="C10" s="8"/>
      <c r="D10" s="9"/>
      <c r="E10" s="9"/>
      <c r="F10" s="9"/>
      <c r="G10" s="9"/>
    </row>
    <row r="11" spans="1:10" x14ac:dyDescent="0.25">
      <c r="A11" s="55">
        <v>84</v>
      </c>
      <c r="B11" s="14" t="s">
        <v>18</v>
      </c>
      <c r="C11" s="8"/>
      <c r="D11" s="9"/>
      <c r="E11" s="9"/>
      <c r="F11" s="9"/>
      <c r="G11" s="9"/>
    </row>
    <row r="12" spans="1:10" x14ac:dyDescent="0.25">
      <c r="A12" s="53" t="s">
        <v>24</v>
      </c>
      <c r="B12" s="35"/>
      <c r="C12" s="8"/>
      <c r="D12" s="9"/>
      <c r="E12" s="9"/>
      <c r="F12" s="9"/>
      <c r="G12" s="9"/>
    </row>
    <row r="13" spans="1:10" ht="25.5" x14ac:dyDescent="0.25">
      <c r="A13" s="13">
        <v>5</v>
      </c>
      <c r="B13" s="21" t="s">
        <v>12</v>
      </c>
      <c r="C13" s="8"/>
      <c r="D13" s="9"/>
      <c r="E13" s="9"/>
      <c r="F13" s="9"/>
      <c r="G13" s="9"/>
    </row>
    <row r="14" spans="1:10" ht="25.5" x14ac:dyDescent="0.25">
      <c r="A14" s="55">
        <v>54</v>
      </c>
      <c r="B14" s="22" t="s">
        <v>19</v>
      </c>
      <c r="C14" s="8"/>
      <c r="D14" s="9"/>
      <c r="E14" s="9"/>
      <c r="F14" s="9"/>
      <c r="G14" s="10"/>
    </row>
    <row r="15" spans="1:10" x14ac:dyDescent="0.25">
      <c r="A15" s="53" t="s">
        <v>24</v>
      </c>
      <c r="B15" s="35"/>
      <c r="C15" s="8"/>
      <c r="D15" s="9"/>
      <c r="E15" s="9"/>
      <c r="F15" s="9"/>
      <c r="G15" s="9"/>
    </row>
  </sheetData>
  <mergeCells count="4">
    <mergeCell ref="A3:G3"/>
    <mergeCell ref="A5:G5"/>
    <mergeCell ref="A7:G7"/>
    <mergeCell ref="A1:J1"/>
  </mergeCells>
  <pageMargins left="0.7" right="0.7" top="0.75" bottom="0.75" header="0.3" footer="0.3"/>
  <pageSetup paperSize="9" scale="6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J22"/>
  <sheetViews>
    <sheetView workbookViewId="0">
      <selection activeCell="L19" sqref="L19"/>
    </sheetView>
  </sheetViews>
  <sheetFormatPr defaultRowHeight="15" x14ac:dyDescent="0.25"/>
  <cols>
    <col min="1" max="1" width="27.42578125" customWidth="1"/>
    <col min="2" max="2" width="23.140625" customWidth="1"/>
    <col min="3" max="6" width="25.28515625" customWidth="1"/>
  </cols>
  <sheetData>
    <row r="1" spans="1:10" ht="49.5" customHeight="1" x14ac:dyDescent="0.25">
      <c r="A1" s="108" t="s">
        <v>131</v>
      </c>
      <c r="B1" s="108"/>
      <c r="C1" s="108"/>
      <c r="D1" s="108"/>
      <c r="E1" s="108"/>
      <c r="F1" s="108"/>
      <c r="G1" s="108"/>
      <c r="H1" s="108"/>
      <c r="I1" s="108"/>
      <c r="J1" s="108"/>
    </row>
    <row r="2" spans="1:10" ht="18" customHeight="1" x14ac:dyDescent="0.25">
      <c r="A2" s="4"/>
      <c r="B2" s="4"/>
      <c r="C2" s="4"/>
      <c r="D2" s="4"/>
      <c r="E2" s="4"/>
      <c r="F2" s="4"/>
    </row>
    <row r="3" spans="1:10" ht="15.75" customHeight="1" x14ac:dyDescent="0.25">
      <c r="A3" s="108" t="s">
        <v>14</v>
      </c>
      <c r="B3" s="108"/>
      <c r="C3" s="108"/>
      <c r="D3" s="108"/>
      <c r="E3" s="108"/>
      <c r="F3" s="108"/>
    </row>
    <row r="4" spans="1:10" ht="18" x14ac:dyDescent="0.25">
      <c r="A4" s="4"/>
      <c r="B4" s="4"/>
      <c r="C4" s="4"/>
      <c r="D4" s="4"/>
      <c r="E4" s="5"/>
      <c r="F4" s="5"/>
    </row>
    <row r="5" spans="1:10" ht="18" customHeight="1" x14ac:dyDescent="0.25">
      <c r="A5" s="108" t="s">
        <v>49</v>
      </c>
      <c r="B5" s="108"/>
      <c r="C5" s="108"/>
      <c r="D5" s="108"/>
      <c r="E5" s="108"/>
      <c r="F5" s="108"/>
    </row>
    <row r="6" spans="1:10" ht="18" x14ac:dyDescent="0.25">
      <c r="A6" s="4"/>
      <c r="B6" s="4"/>
      <c r="C6" s="4"/>
      <c r="D6" s="4"/>
      <c r="E6" s="5"/>
      <c r="F6" s="5"/>
    </row>
    <row r="7" spans="1:10" ht="25.5" x14ac:dyDescent="0.25">
      <c r="A7" s="16" t="s">
        <v>56</v>
      </c>
      <c r="B7" s="3" t="s">
        <v>127</v>
      </c>
      <c r="C7" s="3" t="s">
        <v>128</v>
      </c>
      <c r="D7" s="3" t="s">
        <v>129</v>
      </c>
      <c r="E7" s="3" t="s">
        <v>53</v>
      </c>
      <c r="F7" s="3" t="s">
        <v>130</v>
      </c>
    </row>
    <row r="8" spans="1:10" x14ac:dyDescent="0.25">
      <c r="A8" s="11" t="s">
        <v>54</v>
      </c>
      <c r="B8" s="71">
        <v>1071592</v>
      </c>
      <c r="C8" s="91">
        <v>1243750</v>
      </c>
      <c r="D8" s="91">
        <v>1640240</v>
      </c>
      <c r="E8" s="91">
        <v>1675586</v>
      </c>
      <c r="F8" s="91">
        <v>1714137</v>
      </c>
    </row>
    <row r="9" spans="1:10" x14ac:dyDescent="0.25">
      <c r="A9" s="11" t="s">
        <v>34</v>
      </c>
      <c r="B9" s="71">
        <v>887438.24</v>
      </c>
      <c r="C9" s="91">
        <v>1103250</v>
      </c>
      <c r="D9" s="91">
        <v>1418360</v>
      </c>
      <c r="E9" s="91">
        <f>E8-E11-E13</f>
        <v>1453786</v>
      </c>
      <c r="F9" s="91">
        <v>1492337</v>
      </c>
    </row>
    <row r="10" spans="1:10" x14ac:dyDescent="0.25">
      <c r="A10" s="64" t="s">
        <v>60</v>
      </c>
      <c r="B10" s="61">
        <v>887438.24</v>
      </c>
      <c r="C10" s="62">
        <v>1103250</v>
      </c>
      <c r="D10" s="62">
        <v>1418360</v>
      </c>
      <c r="E10" s="62">
        <v>1453786</v>
      </c>
      <c r="F10" s="62">
        <v>1492337</v>
      </c>
    </row>
    <row r="11" spans="1:10" x14ac:dyDescent="0.25">
      <c r="A11" s="11" t="s">
        <v>35</v>
      </c>
      <c r="B11" s="71">
        <v>133604.09</v>
      </c>
      <c r="C11" s="91">
        <v>139000</v>
      </c>
      <c r="D11" s="91">
        <v>221000</v>
      </c>
      <c r="E11" s="91">
        <v>221000</v>
      </c>
      <c r="F11" s="91">
        <v>221000</v>
      </c>
    </row>
    <row r="12" spans="1:10" x14ac:dyDescent="0.25">
      <c r="A12" s="65" t="s">
        <v>61</v>
      </c>
      <c r="B12" s="61">
        <v>133604.09</v>
      </c>
      <c r="C12" s="62">
        <v>139000</v>
      </c>
      <c r="D12" s="62">
        <v>221000</v>
      </c>
      <c r="E12" s="62">
        <v>221000</v>
      </c>
      <c r="F12" s="62">
        <v>221000</v>
      </c>
    </row>
    <row r="13" spans="1:10" x14ac:dyDescent="0.25">
      <c r="A13" s="11" t="s">
        <v>33</v>
      </c>
      <c r="B13" s="71">
        <v>50549.67</v>
      </c>
      <c r="C13" s="91">
        <v>1500</v>
      </c>
      <c r="D13" s="91">
        <v>880</v>
      </c>
      <c r="E13" s="91">
        <v>800</v>
      </c>
      <c r="F13" s="91">
        <v>800</v>
      </c>
    </row>
    <row r="14" spans="1:10" x14ac:dyDescent="0.25">
      <c r="A14" s="65" t="s">
        <v>62</v>
      </c>
      <c r="B14" s="61">
        <v>1894</v>
      </c>
      <c r="C14" s="62">
        <v>1500</v>
      </c>
      <c r="D14" s="62">
        <v>880</v>
      </c>
      <c r="E14" s="62">
        <v>800</v>
      </c>
      <c r="F14" s="62">
        <v>800</v>
      </c>
    </row>
    <row r="15" spans="1:10" ht="25.5" x14ac:dyDescent="0.25">
      <c r="A15" s="65" t="s">
        <v>63</v>
      </c>
      <c r="B15" s="61">
        <v>48655.67</v>
      </c>
      <c r="C15" s="62">
        <v>0</v>
      </c>
      <c r="D15" s="62">
        <v>0</v>
      </c>
      <c r="E15" s="62">
        <v>0</v>
      </c>
      <c r="F15" s="62">
        <v>0</v>
      </c>
    </row>
    <row r="16" spans="1:10" x14ac:dyDescent="0.25">
      <c r="A16" s="11" t="s">
        <v>55</v>
      </c>
      <c r="B16" s="71">
        <v>1012992.52</v>
      </c>
      <c r="C16" s="91">
        <v>1243750</v>
      </c>
      <c r="D16" s="91">
        <v>1640240</v>
      </c>
      <c r="E16" s="91">
        <v>1675586</v>
      </c>
      <c r="F16" s="91">
        <v>1714137</v>
      </c>
    </row>
    <row r="17" spans="1:6" x14ac:dyDescent="0.25">
      <c r="A17" s="11" t="s">
        <v>34</v>
      </c>
      <c r="B17" s="73">
        <v>887438.24</v>
      </c>
      <c r="C17" s="72">
        <v>1103250</v>
      </c>
      <c r="D17" s="91">
        <v>1418360</v>
      </c>
      <c r="E17" s="91">
        <v>1453786</v>
      </c>
      <c r="F17" s="91">
        <v>1492337</v>
      </c>
    </row>
    <row r="18" spans="1:6" x14ac:dyDescent="0.25">
      <c r="A18" s="64" t="s">
        <v>60</v>
      </c>
      <c r="B18" s="70">
        <v>887438.24</v>
      </c>
      <c r="C18" s="70">
        <v>1103250</v>
      </c>
      <c r="D18" s="62">
        <v>1418360</v>
      </c>
      <c r="E18" s="62">
        <v>1453786</v>
      </c>
      <c r="F18" s="62">
        <v>1492337</v>
      </c>
    </row>
    <row r="19" spans="1:6" x14ac:dyDescent="0.25">
      <c r="A19" s="11" t="s">
        <v>35</v>
      </c>
      <c r="B19" s="72">
        <v>123660.28</v>
      </c>
      <c r="C19" s="72">
        <v>139000</v>
      </c>
      <c r="D19" s="91">
        <v>221000</v>
      </c>
      <c r="E19" s="91">
        <v>221000</v>
      </c>
      <c r="F19" s="91">
        <v>221000</v>
      </c>
    </row>
    <row r="20" spans="1:6" x14ac:dyDescent="0.25">
      <c r="A20" s="65" t="s">
        <v>61</v>
      </c>
      <c r="B20" s="70">
        <v>123660.28</v>
      </c>
      <c r="C20" s="70">
        <v>139000</v>
      </c>
      <c r="D20" s="62">
        <v>221000</v>
      </c>
      <c r="E20" s="62">
        <v>221000</v>
      </c>
      <c r="F20" s="62">
        <v>221000</v>
      </c>
    </row>
    <row r="21" spans="1:6" x14ac:dyDescent="0.25">
      <c r="A21" s="69" t="s">
        <v>33</v>
      </c>
      <c r="B21" s="72">
        <v>1894</v>
      </c>
      <c r="C21" s="72">
        <v>1500</v>
      </c>
      <c r="D21" s="91">
        <v>880</v>
      </c>
      <c r="E21" s="91">
        <v>800</v>
      </c>
      <c r="F21" s="91">
        <v>800</v>
      </c>
    </row>
    <row r="22" spans="1:6" x14ac:dyDescent="0.25">
      <c r="A22" s="14" t="s">
        <v>66</v>
      </c>
      <c r="B22" s="70">
        <v>1894</v>
      </c>
      <c r="C22" s="70">
        <v>1500</v>
      </c>
      <c r="D22" s="62">
        <v>880</v>
      </c>
      <c r="E22" s="62">
        <v>800</v>
      </c>
      <c r="F22" s="62">
        <v>800</v>
      </c>
    </row>
  </sheetData>
  <mergeCells count="3">
    <mergeCell ref="A3:F3"/>
    <mergeCell ref="A5:F5"/>
    <mergeCell ref="A1:J1"/>
  </mergeCells>
  <pageMargins left="0.7" right="0.7" top="0.75" bottom="0.75" header="0.3" footer="0.3"/>
  <pageSetup paperSize="9" scale="6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J74"/>
  <sheetViews>
    <sheetView topLeftCell="A7" workbookViewId="0">
      <selection activeCell="D32" sqref="D32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16.140625" customWidth="1"/>
    <col min="4" max="4" width="53.140625" bestFit="1" customWidth="1"/>
    <col min="5" max="5" width="23" customWidth="1"/>
    <col min="6" max="6" width="21.5703125" customWidth="1"/>
    <col min="7" max="7" width="20.28515625" customWidth="1"/>
    <col min="8" max="8" width="21.42578125" customWidth="1"/>
    <col min="9" max="9" width="21.28515625" customWidth="1"/>
  </cols>
  <sheetData>
    <row r="1" spans="1:10" ht="46.5" customHeight="1" x14ac:dyDescent="0.25">
      <c r="A1" s="108" t="s">
        <v>131</v>
      </c>
      <c r="B1" s="108"/>
      <c r="C1" s="108"/>
      <c r="D1" s="108"/>
      <c r="E1" s="108"/>
      <c r="F1" s="108"/>
      <c r="G1" s="108"/>
      <c r="H1" s="108"/>
      <c r="I1" s="108"/>
      <c r="J1" s="108"/>
    </row>
    <row r="2" spans="1:10" ht="18" x14ac:dyDescent="0.25">
      <c r="A2" s="4"/>
      <c r="B2" s="4"/>
      <c r="C2" s="4"/>
      <c r="D2" s="4"/>
      <c r="E2" s="4"/>
      <c r="F2" s="4"/>
      <c r="G2" s="4"/>
      <c r="H2" s="5"/>
      <c r="I2" s="5"/>
    </row>
    <row r="3" spans="1:10" ht="18" customHeight="1" x14ac:dyDescent="0.25">
      <c r="A3" s="108" t="s">
        <v>13</v>
      </c>
      <c r="B3" s="109"/>
      <c r="C3" s="109"/>
      <c r="D3" s="109"/>
      <c r="E3" s="109"/>
      <c r="F3" s="109"/>
      <c r="G3" s="109"/>
      <c r="H3" s="109"/>
      <c r="I3" s="109"/>
    </row>
    <row r="4" spans="1:10" ht="18" x14ac:dyDescent="0.25">
      <c r="A4" s="4"/>
      <c r="B4" s="4"/>
      <c r="C4" s="4"/>
      <c r="D4" s="4"/>
      <c r="E4" s="4"/>
      <c r="F4" s="4"/>
      <c r="G4" s="4"/>
      <c r="H4" s="5"/>
      <c r="I4" s="5"/>
    </row>
    <row r="5" spans="1:10" ht="25.5" x14ac:dyDescent="0.25">
      <c r="A5" s="131" t="s">
        <v>15</v>
      </c>
      <c r="B5" s="132"/>
      <c r="C5" s="133"/>
      <c r="D5" s="16" t="s">
        <v>16</v>
      </c>
      <c r="E5" s="3" t="s">
        <v>127</v>
      </c>
      <c r="F5" s="3" t="s">
        <v>128</v>
      </c>
      <c r="G5" s="3" t="s">
        <v>129</v>
      </c>
      <c r="H5" s="3" t="s">
        <v>53</v>
      </c>
      <c r="I5" s="3" t="s">
        <v>130</v>
      </c>
    </row>
    <row r="6" spans="1:10" ht="15" customHeight="1" x14ac:dyDescent="0.25">
      <c r="A6" s="134"/>
      <c r="B6" s="134"/>
      <c r="C6" s="134"/>
      <c r="D6" s="74" t="s">
        <v>67</v>
      </c>
      <c r="E6" s="81">
        <v>1071592</v>
      </c>
      <c r="F6" s="81">
        <v>1243750</v>
      </c>
      <c r="G6" s="81">
        <v>1640240</v>
      </c>
      <c r="H6" s="81">
        <v>1675586</v>
      </c>
      <c r="I6" s="81">
        <v>1714137</v>
      </c>
    </row>
    <row r="7" spans="1:10" ht="15" customHeight="1" x14ac:dyDescent="0.25">
      <c r="A7" s="134" t="s">
        <v>68</v>
      </c>
      <c r="B7" s="134"/>
      <c r="C7" s="134"/>
      <c r="D7" s="74" t="s">
        <v>69</v>
      </c>
      <c r="E7" s="81">
        <v>887438.24</v>
      </c>
      <c r="F7" s="81">
        <v>1103250</v>
      </c>
      <c r="G7" s="81">
        <v>1418360</v>
      </c>
      <c r="H7" s="81">
        <v>1453786</v>
      </c>
      <c r="I7" s="81">
        <v>1492337</v>
      </c>
    </row>
    <row r="8" spans="1:10" s="57" customFormat="1" ht="15.75" customHeight="1" x14ac:dyDescent="0.25">
      <c r="A8" s="127" t="s">
        <v>70</v>
      </c>
      <c r="B8" s="127"/>
      <c r="C8" s="127"/>
      <c r="D8" s="75" t="s">
        <v>71</v>
      </c>
      <c r="E8" s="82">
        <v>407022.18</v>
      </c>
      <c r="F8" s="82">
        <v>522182.5</v>
      </c>
      <c r="G8" s="82">
        <v>691980</v>
      </c>
      <c r="H8" s="83">
        <v>710139</v>
      </c>
      <c r="I8" s="83">
        <v>730904</v>
      </c>
    </row>
    <row r="9" spans="1:10" s="57" customFormat="1" ht="15" customHeight="1" x14ac:dyDescent="0.25">
      <c r="A9" s="127" t="s">
        <v>72</v>
      </c>
      <c r="B9" s="127"/>
      <c r="C9" s="127"/>
      <c r="D9" s="75" t="s">
        <v>73</v>
      </c>
      <c r="E9" s="82">
        <v>376416.06</v>
      </c>
      <c r="F9" s="82">
        <v>430267.5</v>
      </c>
      <c r="G9" s="82">
        <v>575580</v>
      </c>
      <c r="H9" s="83">
        <v>592847</v>
      </c>
      <c r="I9" s="83">
        <v>610633</v>
      </c>
    </row>
    <row r="10" spans="1:10" ht="15" customHeight="1" x14ac:dyDescent="0.25">
      <c r="A10" s="127" t="s">
        <v>74</v>
      </c>
      <c r="B10" s="127"/>
      <c r="C10" s="127"/>
      <c r="D10" s="75" t="s">
        <v>75</v>
      </c>
      <c r="E10" s="83">
        <v>104000</v>
      </c>
      <c r="F10" s="83">
        <v>150800</v>
      </c>
      <c r="G10" s="83">
        <v>150800</v>
      </c>
      <c r="H10" s="83">
        <v>150800</v>
      </c>
      <c r="I10" s="83">
        <v>150800</v>
      </c>
    </row>
    <row r="11" spans="1:10" ht="15" customHeight="1" x14ac:dyDescent="0.25">
      <c r="A11" s="129" t="s">
        <v>76</v>
      </c>
      <c r="B11" s="129"/>
      <c r="C11" s="129"/>
      <c r="D11" s="76" t="s">
        <v>77</v>
      </c>
      <c r="E11" s="9">
        <f>E12+E16</f>
        <v>184153.76</v>
      </c>
      <c r="F11" s="9">
        <v>140500</v>
      </c>
      <c r="G11" s="9">
        <f>G12+G16</f>
        <v>221880</v>
      </c>
      <c r="H11" s="9">
        <f>H12+H16</f>
        <v>221800</v>
      </c>
      <c r="I11" s="9">
        <f>I12+I16</f>
        <v>221800</v>
      </c>
    </row>
    <row r="12" spans="1:10" ht="15" customHeight="1" x14ac:dyDescent="0.25">
      <c r="A12" s="129" t="s">
        <v>78</v>
      </c>
      <c r="B12" s="129"/>
      <c r="C12" s="129"/>
      <c r="D12" s="79" t="s">
        <v>79</v>
      </c>
      <c r="E12" s="9">
        <v>133604.09</v>
      </c>
      <c r="F12" s="9">
        <v>139000</v>
      </c>
      <c r="G12" s="9">
        <v>221000</v>
      </c>
      <c r="H12" s="9">
        <v>221000</v>
      </c>
      <c r="I12" s="9">
        <v>221000</v>
      </c>
    </row>
    <row r="13" spans="1:10" ht="15" customHeight="1" x14ac:dyDescent="0.25">
      <c r="A13" s="134" t="s">
        <v>80</v>
      </c>
      <c r="B13" s="134"/>
      <c r="C13" s="134"/>
      <c r="D13" s="74" t="s">
        <v>81</v>
      </c>
      <c r="E13" s="81">
        <v>133604.09</v>
      </c>
      <c r="F13" s="81">
        <v>139000</v>
      </c>
      <c r="G13" s="81">
        <v>221000</v>
      </c>
      <c r="H13" s="81">
        <v>221000</v>
      </c>
      <c r="I13" s="81">
        <v>221000</v>
      </c>
    </row>
    <row r="14" spans="1:10" ht="18" customHeight="1" x14ac:dyDescent="0.25">
      <c r="A14" s="129" t="s">
        <v>82</v>
      </c>
      <c r="B14" s="129"/>
      <c r="C14" s="129"/>
      <c r="D14" s="77" t="s">
        <v>83</v>
      </c>
      <c r="E14" s="9">
        <v>133604.09</v>
      </c>
      <c r="F14" s="9">
        <v>139000</v>
      </c>
      <c r="G14" s="9">
        <v>221000</v>
      </c>
      <c r="H14" s="9">
        <v>221000</v>
      </c>
      <c r="I14" s="9">
        <v>221000</v>
      </c>
    </row>
    <row r="15" spans="1:10" ht="15" customHeight="1" x14ac:dyDescent="0.25">
      <c r="A15" s="134" t="s">
        <v>84</v>
      </c>
      <c r="B15" s="134"/>
      <c r="C15" s="134"/>
      <c r="D15" s="74" t="s">
        <v>85</v>
      </c>
      <c r="E15" s="81">
        <f>E16</f>
        <v>50549.67</v>
      </c>
      <c r="F15" s="81">
        <v>1500</v>
      </c>
      <c r="G15" s="81">
        <v>880</v>
      </c>
      <c r="H15" s="81">
        <v>800</v>
      </c>
      <c r="I15" s="81">
        <v>800</v>
      </c>
    </row>
    <row r="16" spans="1:10" ht="15" customHeight="1" x14ac:dyDescent="0.25">
      <c r="A16" s="129" t="s">
        <v>86</v>
      </c>
      <c r="B16" s="129"/>
      <c r="C16" s="129"/>
      <c r="D16" s="79" t="s">
        <v>87</v>
      </c>
      <c r="E16" s="9">
        <f>E17+E18</f>
        <v>50549.67</v>
      </c>
      <c r="F16" s="9">
        <v>1500</v>
      </c>
      <c r="G16" s="9">
        <v>880</v>
      </c>
      <c r="H16" s="9">
        <v>800</v>
      </c>
      <c r="I16" s="9">
        <v>800</v>
      </c>
    </row>
    <row r="17" spans="1:9" ht="14.25" customHeight="1" x14ac:dyDescent="0.25">
      <c r="A17" s="127" t="s">
        <v>88</v>
      </c>
      <c r="B17" s="127"/>
      <c r="C17" s="127"/>
      <c r="D17" s="78" t="s">
        <v>89</v>
      </c>
      <c r="E17" s="83">
        <v>1894</v>
      </c>
      <c r="F17" s="83">
        <v>1500</v>
      </c>
      <c r="G17" s="83">
        <v>880</v>
      </c>
      <c r="H17" s="83">
        <v>800</v>
      </c>
      <c r="I17" s="83">
        <v>800</v>
      </c>
    </row>
    <row r="18" spans="1:9" ht="15" customHeight="1" x14ac:dyDescent="0.25">
      <c r="A18" s="127" t="s">
        <v>90</v>
      </c>
      <c r="B18" s="127"/>
      <c r="C18" s="127"/>
      <c r="D18" s="78" t="s">
        <v>91</v>
      </c>
      <c r="E18" s="83">
        <v>48655.67</v>
      </c>
      <c r="F18" s="83">
        <v>0</v>
      </c>
      <c r="G18" s="83">
        <v>0</v>
      </c>
      <c r="H18" s="83">
        <v>0</v>
      </c>
      <c r="I18" s="83">
        <v>0</v>
      </c>
    </row>
    <row r="19" spans="1:9" ht="15" customHeight="1" x14ac:dyDescent="0.25">
      <c r="A19" s="138" t="s">
        <v>124</v>
      </c>
      <c r="B19" s="139"/>
      <c r="C19" s="140"/>
      <c r="D19" s="89" t="s">
        <v>1</v>
      </c>
      <c r="E19" s="90">
        <v>1012992.52</v>
      </c>
      <c r="F19" s="90">
        <v>1243750</v>
      </c>
      <c r="G19" s="90">
        <v>1640240</v>
      </c>
      <c r="H19" s="90">
        <f>H20+H46+H72</f>
        <v>1675586</v>
      </c>
      <c r="I19" s="90">
        <f>I20+I46+I72</f>
        <v>1714137</v>
      </c>
    </row>
    <row r="20" spans="1:9" ht="15" customHeight="1" x14ac:dyDescent="0.25">
      <c r="A20" s="128" t="s">
        <v>68</v>
      </c>
      <c r="B20" s="128"/>
      <c r="C20" s="128"/>
      <c r="D20" s="80" t="s">
        <v>92</v>
      </c>
      <c r="E20" s="84">
        <v>887438.24</v>
      </c>
      <c r="F20" s="84">
        <v>1103250</v>
      </c>
      <c r="G20" s="84">
        <v>1418360</v>
      </c>
      <c r="H20" s="84">
        <v>1453786</v>
      </c>
      <c r="I20" s="84">
        <v>1492337</v>
      </c>
    </row>
    <row r="21" spans="1:9" ht="15" customHeight="1" x14ac:dyDescent="0.25">
      <c r="A21" s="130" t="s">
        <v>70</v>
      </c>
      <c r="B21" s="130"/>
      <c r="C21" s="130"/>
      <c r="D21" s="85" t="s">
        <v>93</v>
      </c>
      <c r="E21" s="86">
        <v>407022.18</v>
      </c>
      <c r="F21" s="86">
        <v>522182.5</v>
      </c>
      <c r="G21" s="86">
        <v>691980</v>
      </c>
      <c r="H21" s="86">
        <f>SUM(H22:H32)</f>
        <v>710139.4</v>
      </c>
      <c r="I21" s="86">
        <f>SUM(I22:I32)</f>
        <v>730903.58199999994</v>
      </c>
    </row>
    <row r="22" spans="1:9" x14ac:dyDescent="0.25">
      <c r="A22" s="129">
        <v>3111</v>
      </c>
      <c r="B22" s="129"/>
      <c r="C22" s="129"/>
      <c r="D22" s="76" t="s">
        <v>94</v>
      </c>
      <c r="E22" s="70">
        <v>256629.57</v>
      </c>
      <c r="F22" s="62">
        <v>345618</v>
      </c>
      <c r="G22" s="9">
        <v>500200</v>
      </c>
      <c r="H22" s="9">
        <f>G22*1.03</f>
        <v>515206</v>
      </c>
      <c r="I22" s="9">
        <f>H22*1.03</f>
        <v>530662.18000000005</v>
      </c>
    </row>
    <row r="23" spans="1:9" x14ac:dyDescent="0.25">
      <c r="A23" s="129">
        <v>3121</v>
      </c>
      <c r="B23" s="129"/>
      <c r="C23" s="129"/>
      <c r="D23" s="76" t="s">
        <v>95</v>
      </c>
      <c r="E23" s="70">
        <v>21130.97</v>
      </c>
      <c r="F23" s="101">
        <v>25437</v>
      </c>
      <c r="G23" s="93">
        <v>30900</v>
      </c>
      <c r="H23" s="9">
        <f t="shared" ref="H23:I33" si="0">G23*1.03</f>
        <v>31827</v>
      </c>
      <c r="I23" s="9">
        <f>H23*1.03</f>
        <v>32781.81</v>
      </c>
    </row>
    <row r="24" spans="1:9" x14ac:dyDescent="0.25">
      <c r="A24" s="129">
        <v>3132</v>
      </c>
      <c r="B24" s="129"/>
      <c r="C24" s="129"/>
      <c r="D24" s="76" t="s">
        <v>96</v>
      </c>
      <c r="E24" s="70">
        <v>59504.06</v>
      </c>
      <c r="F24" s="101">
        <v>81892.5</v>
      </c>
      <c r="G24" s="93">
        <v>108600</v>
      </c>
      <c r="H24" s="9">
        <f t="shared" si="0"/>
        <v>111858</v>
      </c>
      <c r="I24" s="9">
        <f t="shared" si="0"/>
        <v>115213.74</v>
      </c>
    </row>
    <row r="25" spans="1:9" x14ac:dyDescent="0.25">
      <c r="A25" s="135">
        <v>3133</v>
      </c>
      <c r="B25" s="136"/>
      <c r="C25" s="137"/>
      <c r="D25" s="76" t="s">
        <v>125</v>
      </c>
      <c r="E25" s="99">
        <v>0</v>
      </c>
      <c r="F25" s="101">
        <v>0</v>
      </c>
      <c r="G25" s="93">
        <v>1440</v>
      </c>
      <c r="H25" s="9">
        <f t="shared" si="0"/>
        <v>1483.2</v>
      </c>
      <c r="I25" s="9">
        <f t="shared" si="0"/>
        <v>1527.6960000000001</v>
      </c>
    </row>
    <row r="26" spans="1:9" x14ac:dyDescent="0.25">
      <c r="A26" s="129">
        <v>3212</v>
      </c>
      <c r="B26" s="129"/>
      <c r="C26" s="129"/>
      <c r="D26" s="76" t="s">
        <v>97</v>
      </c>
      <c r="E26" s="70">
        <v>16085.82</v>
      </c>
      <c r="F26" s="101">
        <v>19825</v>
      </c>
      <c r="G26" s="93">
        <v>24360</v>
      </c>
      <c r="H26" s="9">
        <f t="shared" si="0"/>
        <v>25090.799999999999</v>
      </c>
      <c r="I26" s="9">
        <f t="shared" si="0"/>
        <v>25843.524000000001</v>
      </c>
    </row>
    <row r="27" spans="1:9" x14ac:dyDescent="0.25">
      <c r="A27" s="129">
        <v>3221</v>
      </c>
      <c r="B27" s="129"/>
      <c r="C27" s="129"/>
      <c r="D27" s="76" t="s">
        <v>98</v>
      </c>
      <c r="E27" s="70">
        <v>7500</v>
      </c>
      <c r="F27" s="101">
        <v>4880</v>
      </c>
      <c r="G27" s="93">
        <v>0</v>
      </c>
      <c r="H27" s="9">
        <f t="shared" si="0"/>
        <v>0</v>
      </c>
      <c r="I27" s="9">
        <f t="shared" si="0"/>
        <v>0</v>
      </c>
    </row>
    <row r="28" spans="1:9" x14ac:dyDescent="0.25">
      <c r="A28" s="129">
        <v>3222</v>
      </c>
      <c r="B28" s="129"/>
      <c r="C28" s="129"/>
      <c r="D28" s="76" t="s">
        <v>99</v>
      </c>
      <c r="E28" s="70">
        <v>36996.76</v>
      </c>
      <c r="F28" s="101">
        <v>33550</v>
      </c>
      <c r="G28" s="93">
        <v>0</v>
      </c>
      <c r="H28" s="9">
        <f t="shared" si="0"/>
        <v>0</v>
      </c>
      <c r="I28" s="9">
        <f t="shared" si="0"/>
        <v>0</v>
      </c>
    </row>
    <row r="29" spans="1:9" x14ac:dyDescent="0.25">
      <c r="A29" s="135">
        <v>3223</v>
      </c>
      <c r="B29" s="136"/>
      <c r="C29" s="137"/>
      <c r="D29" s="76" t="s">
        <v>108</v>
      </c>
      <c r="E29" s="68">
        <v>0</v>
      </c>
      <c r="F29" s="101">
        <v>6405</v>
      </c>
      <c r="G29" s="93">
        <v>0</v>
      </c>
      <c r="H29" s="9">
        <f t="shared" si="0"/>
        <v>0</v>
      </c>
      <c r="I29" s="9">
        <f t="shared" si="0"/>
        <v>0</v>
      </c>
    </row>
    <row r="30" spans="1:9" x14ac:dyDescent="0.25">
      <c r="A30" s="129">
        <v>3236</v>
      </c>
      <c r="B30" s="129"/>
      <c r="C30" s="129"/>
      <c r="D30" s="76" t="s">
        <v>100</v>
      </c>
      <c r="E30" s="70">
        <v>3525</v>
      </c>
      <c r="F30" s="101">
        <v>4575</v>
      </c>
      <c r="G30" s="93">
        <v>6480</v>
      </c>
      <c r="H30" s="9">
        <f t="shared" si="0"/>
        <v>6674.4000000000005</v>
      </c>
      <c r="I30" s="9">
        <f t="shared" si="0"/>
        <v>6874.6320000000005</v>
      </c>
    </row>
    <row r="31" spans="1:9" x14ac:dyDescent="0.25">
      <c r="A31" s="135">
        <v>3238</v>
      </c>
      <c r="B31" s="136"/>
      <c r="C31" s="137"/>
      <c r="D31" s="76" t="s">
        <v>101</v>
      </c>
      <c r="E31" s="70">
        <v>5650</v>
      </c>
      <c r="F31" s="101">
        <v>0</v>
      </c>
      <c r="G31" s="93">
        <v>0</v>
      </c>
      <c r="H31" s="9">
        <f t="shared" si="0"/>
        <v>0</v>
      </c>
      <c r="I31" s="9">
        <f t="shared" si="0"/>
        <v>0</v>
      </c>
    </row>
    <row r="32" spans="1:9" x14ac:dyDescent="0.25">
      <c r="A32" s="135">
        <v>4221</v>
      </c>
      <c r="B32" s="136"/>
      <c r="C32" s="137"/>
      <c r="D32" s="76" t="s">
        <v>122</v>
      </c>
      <c r="E32" s="68">
        <v>0</v>
      </c>
      <c r="F32" s="101">
        <v>0</v>
      </c>
      <c r="G32" s="93">
        <v>20000</v>
      </c>
      <c r="H32" s="9">
        <v>18000</v>
      </c>
      <c r="I32" s="9">
        <v>18000</v>
      </c>
    </row>
    <row r="33" spans="1:9" x14ac:dyDescent="0.25">
      <c r="A33" s="130" t="s">
        <v>72</v>
      </c>
      <c r="B33" s="130"/>
      <c r="C33" s="130"/>
      <c r="D33" s="85" t="s">
        <v>102</v>
      </c>
      <c r="E33" s="100">
        <v>376416.06</v>
      </c>
      <c r="F33" s="87">
        <v>430267.5</v>
      </c>
      <c r="G33" s="87">
        <v>575580</v>
      </c>
      <c r="H33" s="86">
        <f>SUM(H34:H43)</f>
        <v>592847.4</v>
      </c>
      <c r="I33" s="86">
        <f t="shared" si="0"/>
        <v>610632.82200000004</v>
      </c>
    </row>
    <row r="34" spans="1:9" x14ac:dyDescent="0.25">
      <c r="A34" s="129">
        <v>3111</v>
      </c>
      <c r="B34" s="129"/>
      <c r="C34" s="129"/>
      <c r="D34" s="76" t="s">
        <v>94</v>
      </c>
      <c r="E34" s="70">
        <v>274309.17</v>
      </c>
      <c r="F34" s="101">
        <v>317382</v>
      </c>
      <c r="G34" s="93">
        <v>434000</v>
      </c>
      <c r="H34" s="9">
        <f>G34*1.03</f>
        <v>447020</v>
      </c>
      <c r="I34" s="9">
        <f>H34*1.03</f>
        <v>460430.60000000003</v>
      </c>
    </row>
    <row r="35" spans="1:9" x14ac:dyDescent="0.25">
      <c r="A35" s="129">
        <v>3121</v>
      </c>
      <c r="B35" s="129"/>
      <c r="C35" s="129"/>
      <c r="D35" s="76" t="s">
        <v>95</v>
      </c>
      <c r="E35" s="70">
        <v>15787.19</v>
      </c>
      <c r="F35" s="101">
        <v>16263</v>
      </c>
      <c r="G35" s="93">
        <v>20600</v>
      </c>
      <c r="H35" s="9">
        <f t="shared" ref="H35:I43" si="1">G35*1.03</f>
        <v>21218</v>
      </c>
      <c r="I35" s="9">
        <f t="shared" si="1"/>
        <v>21854.54</v>
      </c>
    </row>
    <row r="36" spans="1:9" x14ac:dyDescent="0.25">
      <c r="A36" s="129">
        <v>3132</v>
      </c>
      <c r="B36" s="129"/>
      <c r="C36" s="129"/>
      <c r="D36" s="76" t="s">
        <v>96</v>
      </c>
      <c r="E36" s="70">
        <v>45261.18</v>
      </c>
      <c r="F36" s="101">
        <v>52357.5</v>
      </c>
      <c r="G36" s="93">
        <v>72400</v>
      </c>
      <c r="H36" s="9">
        <f t="shared" si="1"/>
        <v>74572</v>
      </c>
      <c r="I36" s="9">
        <f t="shared" si="1"/>
        <v>76809.16</v>
      </c>
    </row>
    <row r="37" spans="1:9" x14ac:dyDescent="0.25">
      <c r="A37" s="135">
        <v>3133</v>
      </c>
      <c r="B37" s="136"/>
      <c r="C37" s="137"/>
      <c r="D37" s="76" t="s">
        <v>125</v>
      </c>
      <c r="E37" s="99">
        <v>0</v>
      </c>
      <c r="F37" s="101">
        <v>0</v>
      </c>
      <c r="G37" s="93">
        <v>960</v>
      </c>
      <c r="H37" s="9">
        <f t="shared" si="1"/>
        <v>988.80000000000007</v>
      </c>
      <c r="I37" s="9">
        <f t="shared" si="1"/>
        <v>1018.4640000000001</v>
      </c>
    </row>
    <row r="38" spans="1:9" x14ac:dyDescent="0.25">
      <c r="A38" s="129">
        <v>3212</v>
      </c>
      <c r="B38" s="129"/>
      <c r="C38" s="129"/>
      <c r="D38" s="76" t="s">
        <v>97</v>
      </c>
      <c r="E38" s="70">
        <v>12211.17</v>
      </c>
      <c r="F38" s="101">
        <v>12675</v>
      </c>
      <c r="G38" s="93">
        <v>16240</v>
      </c>
      <c r="H38" s="9">
        <f t="shared" si="1"/>
        <v>16727.2</v>
      </c>
      <c r="I38" s="9">
        <f t="shared" si="1"/>
        <v>17229.016</v>
      </c>
    </row>
    <row r="39" spans="1:9" x14ac:dyDescent="0.25">
      <c r="A39" s="129">
        <v>3221</v>
      </c>
      <c r="B39" s="129"/>
      <c r="C39" s="129"/>
      <c r="D39" s="76" t="s">
        <v>98</v>
      </c>
      <c r="E39" s="70">
        <v>0</v>
      </c>
      <c r="F39" s="101">
        <v>3120</v>
      </c>
      <c r="G39" s="93">
        <v>0</v>
      </c>
      <c r="H39" s="9">
        <f t="shared" si="1"/>
        <v>0</v>
      </c>
      <c r="I39" s="9">
        <f t="shared" si="1"/>
        <v>0</v>
      </c>
    </row>
    <row r="40" spans="1:9" x14ac:dyDescent="0.25">
      <c r="A40" s="129">
        <v>3222</v>
      </c>
      <c r="B40" s="129"/>
      <c r="C40" s="129"/>
      <c r="D40" s="76" t="s">
        <v>99</v>
      </c>
      <c r="E40" s="70">
        <v>23120.02</v>
      </c>
      <c r="F40" s="101">
        <v>21450</v>
      </c>
      <c r="G40" s="93">
        <v>27060</v>
      </c>
      <c r="H40" s="9">
        <f t="shared" si="1"/>
        <v>27871.8</v>
      </c>
      <c r="I40" s="9">
        <f t="shared" si="1"/>
        <v>28707.954000000002</v>
      </c>
    </row>
    <row r="41" spans="1:9" x14ac:dyDescent="0.25">
      <c r="A41" s="135">
        <v>3223</v>
      </c>
      <c r="B41" s="136"/>
      <c r="C41" s="137"/>
      <c r="D41" s="76" t="s">
        <v>108</v>
      </c>
      <c r="E41" s="99">
        <v>0</v>
      </c>
      <c r="F41" s="101">
        <v>4095</v>
      </c>
      <c r="G41" s="93">
        <v>0</v>
      </c>
      <c r="H41" s="9">
        <f t="shared" si="1"/>
        <v>0</v>
      </c>
      <c r="I41" s="9">
        <f t="shared" si="1"/>
        <v>0</v>
      </c>
    </row>
    <row r="42" spans="1:9" x14ac:dyDescent="0.25">
      <c r="A42" s="129">
        <v>3236</v>
      </c>
      <c r="B42" s="129"/>
      <c r="C42" s="129"/>
      <c r="D42" s="76" t="s">
        <v>100</v>
      </c>
      <c r="E42" s="70">
        <v>2350</v>
      </c>
      <c r="F42" s="101">
        <v>2925</v>
      </c>
      <c r="G42" s="93">
        <v>4320</v>
      </c>
      <c r="H42" s="9">
        <f t="shared" si="1"/>
        <v>4449.6000000000004</v>
      </c>
      <c r="I42" s="9">
        <f t="shared" si="1"/>
        <v>4583.0880000000006</v>
      </c>
    </row>
    <row r="43" spans="1:9" x14ac:dyDescent="0.25">
      <c r="A43" s="135">
        <v>3238</v>
      </c>
      <c r="B43" s="136"/>
      <c r="C43" s="137"/>
      <c r="D43" s="76" t="s">
        <v>101</v>
      </c>
      <c r="E43" s="70">
        <v>3377.33</v>
      </c>
      <c r="F43" s="101">
        <v>0</v>
      </c>
      <c r="G43" s="93">
        <v>0</v>
      </c>
      <c r="H43" s="9">
        <f t="shared" si="1"/>
        <v>0</v>
      </c>
      <c r="I43" s="9">
        <f t="shared" si="1"/>
        <v>0</v>
      </c>
    </row>
    <row r="44" spans="1:9" x14ac:dyDescent="0.25">
      <c r="A44" s="130" t="s">
        <v>74</v>
      </c>
      <c r="B44" s="130"/>
      <c r="C44" s="130"/>
      <c r="D44" s="85" t="s">
        <v>126</v>
      </c>
      <c r="E44" s="100">
        <v>104000</v>
      </c>
      <c r="F44" s="87">
        <v>150800</v>
      </c>
      <c r="G44" s="87">
        <v>150800</v>
      </c>
      <c r="H44" s="86">
        <v>150800</v>
      </c>
      <c r="I44" s="86">
        <v>150800</v>
      </c>
    </row>
    <row r="45" spans="1:9" x14ac:dyDescent="0.25">
      <c r="A45" s="129">
        <v>3111</v>
      </c>
      <c r="B45" s="129"/>
      <c r="C45" s="129"/>
      <c r="D45" s="76" t="s">
        <v>94</v>
      </c>
      <c r="E45" s="70">
        <v>104000</v>
      </c>
      <c r="F45" s="93">
        <v>150800</v>
      </c>
      <c r="G45" s="93">
        <v>150800</v>
      </c>
      <c r="H45" s="9">
        <v>150800</v>
      </c>
      <c r="I45" s="9">
        <v>150800</v>
      </c>
    </row>
    <row r="46" spans="1:9" x14ac:dyDescent="0.25">
      <c r="A46" s="128" t="s">
        <v>80</v>
      </c>
      <c r="B46" s="128"/>
      <c r="C46" s="128"/>
      <c r="D46" s="80" t="s">
        <v>103</v>
      </c>
      <c r="E46" s="102">
        <v>123660.28</v>
      </c>
      <c r="F46" s="88">
        <v>139000</v>
      </c>
      <c r="G46" s="88">
        <v>221000</v>
      </c>
      <c r="H46" s="84">
        <v>221000</v>
      </c>
      <c r="I46" s="84">
        <v>221000</v>
      </c>
    </row>
    <row r="47" spans="1:9" x14ac:dyDescent="0.25">
      <c r="A47" s="128" t="s">
        <v>104</v>
      </c>
      <c r="B47" s="128"/>
      <c r="C47" s="128"/>
      <c r="D47" s="80" t="s">
        <v>105</v>
      </c>
      <c r="E47" s="102">
        <v>123660.28</v>
      </c>
      <c r="F47" s="88">
        <v>139000</v>
      </c>
      <c r="G47" s="88">
        <v>221000</v>
      </c>
      <c r="H47" s="84">
        <v>221000</v>
      </c>
      <c r="I47" s="84">
        <v>221000</v>
      </c>
    </row>
    <row r="48" spans="1:9" x14ac:dyDescent="0.25">
      <c r="A48" s="141">
        <v>3121</v>
      </c>
      <c r="B48" s="141"/>
      <c r="C48" s="141"/>
      <c r="D48" s="14" t="s">
        <v>95</v>
      </c>
      <c r="E48" s="70">
        <v>4741.41</v>
      </c>
      <c r="F48" s="101">
        <v>1000</v>
      </c>
      <c r="G48" s="93">
        <v>2500</v>
      </c>
      <c r="H48" s="9">
        <v>3000</v>
      </c>
      <c r="I48" s="9">
        <v>3000</v>
      </c>
    </row>
    <row r="49" spans="1:9" x14ac:dyDescent="0.25">
      <c r="A49" s="129">
        <v>3211</v>
      </c>
      <c r="B49" s="129"/>
      <c r="C49" s="129"/>
      <c r="D49" s="79" t="s">
        <v>106</v>
      </c>
      <c r="E49" s="70">
        <v>1875.52</v>
      </c>
      <c r="F49" s="101">
        <v>3000</v>
      </c>
      <c r="G49" s="93">
        <v>2500</v>
      </c>
      <c r="H49" s="9">
        <v>2500</v>
      </c>
      <c r="I49" s="9">
        <v>2500</v>
      </c>
    </row>
    <row r="50" spans="1:9" x14ac:dyDescent="0.25">
      <c r="A50" s="129">
        <v>3213</v>
      </c>
      <c r="B50" s="129"/>
      <c r="C50" s="129"/>
      <c r="D50" s="77" t="s">
        <v>107</v>
      </c>
      <c r="E50" s="70">
        <v>4962.6400000000003</v>
      </c>
      <c r="F50" s="101">
        <v>5000</v>
      </c>
      <c r="G50" s="93">
        <v>5000</v>
      </c>
      <c r="H50" s="9">
        <v>5000</v>
      </c>
      <c r="I50" s="9">
        <v>5000</v>
      </c>
    </row>
    <row r="51" spans="1:9" x14ac:dyDescent="0.25">
      <c r="A51" s="129">
        <v>3221</v>
      </c>
      <c r="B51" s="129"/>
      <c r="C51" s="129"/>
      <c r="D51" s="77" t="s">
        <v>98</v>
      </c>
      <c r="E51" s="70">
        <v>22001.66</v>
      </c>
      <c r="F51" s="101">
        <v>27000</v>
      </c>
      <c r="G51" s="93">
        <v>28000</v>
      </c>
      <c r="H51" s="9">
        <v>28000</v>
      </c>
      <c r="I51" s="9">
        <v>28000</v>
      </c>
    </row>
    <row r="52" spans="1:9" x14ac:dyDescent="0.25">
      <c r="A52" s="129">
        <v>3222</v>
      </c>
      <c r="B52" s="129"/>
      <c r="C52" s="129"/>
      <c r="D52" s="77" t="s">
        <v>99</v>
      </c>
      <c r="E52" s="70">
        <v>16953.09</v>
      </c>
      <c r="F52" s="101">
        <v>23000</v>
      </c>
      <c r="G52" s="93">
        <v>88000</v>
      </c>
      <c r="H52" s="9">
        <v>88000</v>
      </c>
      <c r="I52" s="9">
        <v>88000</v>
      </c>
    </row>
    <row r="53" spans="1:9" x14ac:dyDescent="0.25">
      <c r="A53" s="129">
        <v>3223</v>
      </c>
      <c r="B53" s="129"/>
      <c r="C53" s="129"/>
      <c r="D53" s="77" t="s">
        <v>108</v>
      </c>
      <c r="E53" s="70">
        <v>16237.38</v>
      </c>
      <c r="F53" s="101">
        <v>13500</v>
      </c>
      <c r="G53" s="93">
        <v>21000</v>
      </c>
      <c r="H53" s="9">
        <v>21000</v>
      </c>
      <c r="I53" s="9">
        <v>21000</v>
      </c>
    </row>
    <row r="54" spans="1:9" x14ac:dyDescent="0.25">
      <c r="A54" s="129">
        <v>3224</v>
      </c>
      <c r="B54" s="129"/>
      <c r="C54" s="129"/>
      <c r="D54" s="77" t="s">
        <v>109</v>
      </c>
      <c r="E54" s="70">
        <v>3998.42</v>
      </c>
      <c r="F54" s="101">
        <v>4500</v>
      </c>
      <c r="G54" s="93">
        <v>5000</v>
      </c>
      <c r="H54" s="9">
        <v>5000</v>
      </c>
      <c r="I54" s="9">
        <v>5000</v>
      </c>
    </row>
    <row r="55" spans="1:9" x14ac:dyDescent="0.25">
      <c r="A55" s="129">
        <v>3225</v>
      </c>
      <c r="B55" s="129"/>
      <c r="C55" s="129"/>
      <c r="D55" s="77" t="s">
        <v>110</v>
      </c>
      <c r="E55" s="70">
        <v>3925.59</v>
      </c>
      <c r="F55" s="101">
        <v>4000</v>
      </c>
      <c r="G55" s="93">
        <v>5000</v>
      </c>
      <c r="H55" s="9">
        <v>5000</v>
      </c>
      <c r="I55" s="9">
        <v>5000</v>
      </c>
    </row>
    <row r="56" spans="1:9" x14ac:dyDescent="0.25">
      <c r="A56" s="129">
        <v>3227</v>
      </c>
      <c r="B56" s="129"/>
      <c r="C56" s="129"/>
      <c r="D56" s="77" t="s">
        <v>111</v>
      </c>
      <c r="E56" s="70">
        <v>1242.92</v>
      </c>
      <c r="F56" s="101">
        <v>2000</v>
      </c>
      <c r="G56" s="93">
        <v>1500</v>
      </c>
      <c r="H56" s="9">
        <v>1500</v>
      </c>
      <c r="I56" s="9">
        <v>1500</v>
      </c>
    </row>
    <row r="57" spans="1:9" x14ac:dyDescent="0.25">
      <c r="A57" s="129">
        <v>3231</v>
      </c>
      <c r="B57" s="129"/>
      <c r="C57" s="129"/>
      <c r="D57" s="77" t="s">
        <v>112</v>
      </c>
      <c r="E57" s="70">
        <v>5323.3</v>
      </c>
      <c r="F57" s="101">
        <v>5500</v>
      </c>
      <c r="G57" s="93">
        <v>7000</v>
      </c>
      <c r="H57" s="9">
        <v>7000</v>
      </c>
      <c r="I57" s="9">
        <v>7000</v>
      </c>
    </row>
    <row r="58" spans="1:9" x14ac:dyDescent="0.25">
      <c r="A58" s="129">
        <v>3232</v>
      </c>
      <c r="B58" s="129"/>
      <c r="C58" s="129"/>
      <c r="D58" s="77" t="s">
        <v>113</v>
      </c>
      <c r="E58" s="70">
        <v>7673.35</v>
      </c>
      <c r="F58" s="101">
        <v>7000</v>
      </c>
      <c r="G58" s="93">
        <v>8000</v>
      </c>
      <c r="H58" s="9">
        <v>8000</v>
      </c>
      <c r="I58" s="9">
        <v>8000</v>
      </c>
    </row>
    <row r="59" spans="1:9" x14ac:dyDescent="0.25">
      <c r="A59" s="129">
        <v>3234</v>
      </c>
      <c r="B59" s="129"/>
      <c r="C59" s="129"/>
      <c r="D59" s="77" t="s">
        <v>114</v>
      </c>
      <c r="E59" s="70">
        <v>6892.76</v>
      </c>
      <c r="F59" s="101">
        <v>10000</v>
      </c>
      <c r="G59" s="93">
        <v>9500</v>
      </c>
      <c r="H59" s="9">
        <v>9500</v>
      </c>
      <c r="I59" s="9">
        <v>9500</v>
      </c>
    </row>
    <row r="60" spans="1:9" x14ac:dyDescent="0.25">
      <c r="A60" s="129">
        <v>3235</v>
      </c>
      <c r="B60" s="129"/>
      <c r="C60" s="129"/>
      <c r="D60" s="77" t="s">
        <v>115</v>
      </c>
      <c r="E60" s="70">
        <v>2666.72</v>
      </c>
      <c r="F60" s="101">
        <v>3000</v>
      </c>
      <c r="G60" s="93">
        <v>3500</v>
      </c>
      <c r="H60" s="9">
        <v>3500</v>
      </c>
      <c r="I60" s="9">
        <v>3500</v>
      </c>
    </row>
    <row r="61" spans="1:9" x14ac:dyDescent="0.25">
      <c r="A61" s="129">
        <v>3236</v>
      </c>
      <c r="B61" s="129"/>
      <c r="C61" s="129"/>
      <c r="D61" s="77" t="s">
        <v>100</v>
      </c>
      <c r="E61" s="70">
        <v>3006.69</v>
      </c>
      <c r="F61" s="101">
        <v>4000</v>
      </c>
      <c r="G61" s="93">
        <v>5500</v>
      </c>
      <c r="H61" s="9">
        <v>5500</v>
      </c>
      <c r="I61" s="9">
        <v>5500</v>
      </c>
    </row>
    <row r="62" spans="1:9" x14ac:dyDescent="0.25">
      <c r="A62" s="129">
        <v>3237</v>
      </c>
      <c r="B62" s="129"/>
      <c r="C62" s="129"/>
      <c r="D62" s="77" t="s">
        <v>171</v>
      </c>
      <c r="E62" s="70">
        <v>1500</v>
      </c>
      <c r="F62" s="101">
        <v>1500</v>
      </c>
      <c r="G62" s="93">
        <v>4000</v>
      </c>
      <c r="H62" s="9">
        <v>4000</v>
      </c>
      <c r="I62" s="9">
        <v>4000</v>
      </c>
    </row>
    <row r="63" spans="1:9" x14ac:dyDescent="0.25">
      <c r="A63" s="129">
        <v>3238</v>
      </c>
      <c r="B63" s="129"/>
      <c r="C63" s="129"/>
      <c r="D63" s="77" t="s">
        <v>101</v>
      </c>
      <c r="E63" s="70">
        <v>547.75</v>
      </c>
      <c r="F63" s="101">
        <v>7500</v>
      </c>
      <c r="G63" s="93">
        <v>7000</v>
      </c>
      <c r="H63" s="9">
        <v>7000</v>
      </c>
      <c r="I63" s="9">
        <v>7000</v>
      </c>
    </row>
    <row r="64" spans="1:9" x14ac:dyDescent="0.25">
      <c r="A64" s="129">
        <v>3239</v>
      </c>
      <c r="B64" s="129"/>
      <c r="C64" s="129"/>
      <c r="D64" s="77" t="s">
        <v>116</v>
      </c>
      <c r="E64" s="70">
        <v>6465.77</v>
      </c>
      <c r="F64" s="101">
        <v>5000</v>
      </c>
      <c r="G64" s="93">
        <v>6000</v>
      </c>
      <c r="H64" s="9">
        <v>6000</v>
      </c>
      <c r="I64" s="9">
        <v>6000</v>
      </c>
    </row>
    <row r="65" spans="1:9" x14ac:dyDescent="0.25">
      <c r="A65" s="135">
        <v>3291</v>
      </c>
      <c r="B65" s="136"/>
      <c r="C65" s="137"/>
      <c r="D65" s="77" t="s">
        <v>172</v>
      </c>
      <c r="E65" s="70">
        <v>0</v>
      </c>
      <c r="F65" s="101">
        <v>0</v>
      </c>
      <c r="G65" s="93">
        <v>4000</v>
      </c>
      <c r="H65" s="9">
        <v>4000</v>
      </c>
      <c r="I65" s="9">
        <v>4000</v>
      </c>
    </row>
    <row r="66" spans="1:9" x14ac:dyDescent="0.25">
      <c r="A66" s="129">
        <v>3292</v>
      </c>
      <c r="B66" s="129"/>
      <c r="C66" s="129"/>
      <c r="D66" s="77" t="s">
        <v>117</v>
      </c>
      <c r="E66" s="70">
        <v>675.89</v>
      </c>
      <c r="F66" s="101">
        <v>1000</v>
      </c>
      <c r="G66" s="93">
        <v>1000</v>
      </c>
      <c r="H66" s="9">
        <v>1000</v>
      </c>
      <c r="I66" s="9">
        <v>1000</v>
      </c>
    </row>
    <row r="67" spans="1:9" x14ac:dyDescent="0.25">
      <c r="A67" s="135">
        <v>3293</v>
      </c>
      <c r="B67" s="136"/>
      <c r="C67" s="137"/>
      <c r="D67" s="77" t="s">
        <v>118</v>
      </c>
      <c r="E67" s="70">
        <v>2933.58</v>
      </c>
      <c r="F67" s="101">
        <v>2000</v>
      </c>
      <c r="G67" s="93">
        <v>2000</v>
      </c>
      <c r="H67" s="9">
        <v>2000</v>
      </c>
      <c r="I67" s="9">
        <v>2000</v>
      </c>
    </row>
    <row r="68" spans="1:9" x14ac:dyDescent="0.25">
      <c r="A68" s="129">
        <v>3295</v>
      </c>
      <c r="B68" s="129"/>
      <c r="C68" s="129"/>
      <c r="D68" s="77" t="s">
        <v>119</v>
      </c>
      <c r="E68" s="70">
        <v>239.99</v>
      </c>
      <c r="F68" s="101">
        <v>500</v>
      </c>
      <c r="G68" s="93">
        <v>500</v>
      </c>
      <c r="H68" s="9">
        <v>500</v>
      </c>
      <c r="I68" s="9">
        <v>500</v>
      </c>
    </row>
    <row r="69" spans="1:9" x14ac:dyDescent="0.25">
      <c r="A69" s="129">
        <v>3296</v>
      </c>
      <c r="B69" s="129"/>
      <c r="C69" s="129"/>
      <c r="D69" s="77" t="s">
        <v>120</v>
      </c>
      <c r="E69" s="70">
        <v>625</v>
      </c>
      <c r="F69" s="101">
        <v>1000</v>
      </c>
      <c r="G69" s="93">
        <v>500</v>
      </c>
      <c r="H69" s="9">
        <v>0</v>
      </c>
      <c r="I69" s="9">
        <v>0</v>
      </c>
    </row>
    <row r="70" spans="1:9" x14ac:dyDescent="0.25">
      <c r="A70" s="129">
        <v>3431</v>
      </c>
      <c r="B70" s="129"/>
      <c r="C70" s="129"/>
      <c r="D70" s="77" t="s">
        <v>121</v>
      </c>
      <c r="E70" s="70">
        <v>2905.03</v>
      </c>
      <c r="F70" s="101">
        <v>2500</v>
      </c>
      <c r="G70" s="93">
        <v>2000</v>
      </c>
      <c r="H70" s="9">
        <v>2000</v>
      </c>
      <c r="I70" s="9">
        <v>2000</v>
      </c>
    </row>
    <row r="71" spans="1:9" x14ac:dyDescent="0.25">
      <c r="A71" s="129">
        <v>4221</v>
      </c>
      <c r="B71" s="129"/>
      <c r="C71" s="129"/>
      <c r="D71" s="77" t="s">
        <v>122</v>
      </c>
      <c r="E71" s="70">
        <v>6265.82</v>
      </c>
      <c r="F71" s="101">
        <v>5500</v>
      </c>
      <c r="G71" s="93">
        <v>2000</v>
      </c>
      <c r="H71" s="9">
        <v>2000</v>
      </c>
      <c r="I71" s="9">
        <v>2000</v>
      </c>
    </row>
    <row r="72" spans="1:9" x14ac:dyDescent="0.25">
      <c r="A72" s="128" t="s">
        <v>88</v>
      </c>
      <c r="B72" s="128"/>
      <c r="C72" s="128"/>
      <c r="D72" s="80" t="s">
        <v>123</v>
      </c>
      <c r="E72" s="88">
        <v>1894</v>
      </c>
      <c r="F72" s="88">
        <v>1500</v>
      </c>
      <c r="G72" s="88">
        <v>880</v>
      </c>
      <c r="H72" s="84">
        <v>800</v>
      </c>
      <c r="I72" s="84">
        <v>800</v>
      </c>
    </row>
    <row r="73" spans="1:9" x14ac:dyDescent="0.25">
      <c r="A73" s="128" t="s">
        <v>104</v>
      </c>
      <c r="B73" s="128"/>
      <c r="C73" s="128"/>
      <c r="D73" s="80" t="s">
        <v>123</v>
      </c>
      <c r="E73" s="88">
        <v>1894</v>
      </c>
      <c r="F73" s="88">
        <v>1500</v>
      </c>
      <c r="G73" s="88">
        <v>880</v>
      </c>
      <c r="H73" s="84">
        <v>800</v>
      </c>
      <c r="I73" s="84">
        <v>800</v>
      </c>
    </row>
    <row r="74" spans="1:9" x14ac:dyDescent="0.25">
      <c r="A74" s="129">
        <v>3221</v>
      </c>
      <c r="B74" s="129"/>
      <c r="C74" s="129"/>
      <c r="D74" s="77" t="s">
        <v>98</v>
      </c>
      <c r="E74" s="70">
        <v>1894</v>
      </c>
      <c r="F74" s="101">
        <v>1500</v>
      </c>
      <c r="G74" s="93">
        <v>880</v>
      </c>
      <c r="H74" s="9">
        <v>800</v>
      </c>
      <c r="I74" s="9">
        <v>800</v>
      </c>
    </row>
  </sheetData>
  <mergeCells count="72">
    <mergeCell ref="A57:C57"/>
    <mergeCell ref="A58:C58"/>
    <mergeCell ref="A50:C50"/>
    <mergeCell ref="A51:C51"/>
    <mergeCell ref="A52:C52"/>
    <mergeCell ref="A53:C53"/>
    <mergeCell ref="A36:C36"/>
    <mergeCell ref="A37:C37"/>
    <mergeCell ref="A54:C54"/>
    <mergeCell ref="A55:C55"/>
    <mergeCell ref="A56:C56"/>
    <mergeCell ref="A46:C46"/>
    <mergeCell ref="A47:C47"/>
    <mergeCell ref="A48:C48"/>
    <mergeCell ref="A49:C49"/>
    <mergeCell ref="A38:C38"/>
    <mergeCell ref="A39:C39"/>
    <mergeCell ref="A40:C40"/>
    <mergeCell ref="A42:C42"/>
    <mergeCell ref="A44:C44"/>
    <mergeCell ref="A45:C45"/>
    <mergeCell ref="A71:C71"/>
    <mergeCell ref="A72:C72"/>
    <mergeCell ref="A73:C73"/>
    <mergeCell ref="A74:C74"/>
    <mergeCell ref="A19:C19"/>
    <mergeCell ref="A31:C31"/>
    <mergeCell ref="A43:C43"/>
    <mergeCell ref="A67:C67"/>
    <mergeCell ref="A25:C25"/>
    <mergeCell ref="A29:C29"/>
    <mergeCell ref="A32:C32"/>
    <mergeCell ref="A41:C41"/>
    <mergeCell ref="A30:C30"/>
    <mergeCell ref="A33:C33"/>
    <mergeCell ref="A34:C34"/>
    <mergeCell ref="A35:C35"/>
    <mergeCell ref="A64:C64"/>
    <mergeCell ref="A66:C66"/>
    <mergeCell ref="A68:C68"/>
    <mergeCell ref="A69:C69"/>
    <mergeCell ref="A70:C70"/>
    <mergeCell ref="A65:C65"/>
    <mergeCell ref="A59:C59"/>
    <mergeCell ref="A60:C60"/>
    <mergeCell ref="A61:C61"/>
    <mergeCell ref="A62:C62"/>
    <mergeCell ref="A63:C63"/>
    <mergeCell ref="A23:C23"/>
    <mergeCell ref="A24:C24"/>
    <mergeCell ref="A26:C26"/>
    <mergeCell ref="A27:C27"/>
    <mergeCell ref="A28:C28"/>
    <mergeCell ref="A8:C8"/>
    <mergeCell ref="A9:C9"/>
    <mergeCell ref="A12:C12"/>
    <mergeCell ref="A13:C13"/>
    <mergeCell ref="A15:C15"/>
    <mergeCell ref="A14:C14"/>
    <mergeCell ref="A3:I3"/>
    <mergeCell ref="A5:C5"/>
    <mergeCell ref="A6:C6"/>
    <mergeCell ref="A7:C7"/>
    <mergeCell ref="A1:J1"/>
    <mergeCell ref="A17:C17"/>
    <mergeCell ref="A18:C18"/>
    <mergeCell ref="A20:C20"/>
    <mergeCell ref="A22:C22"/>
    <mergeCell ref="A10:C10"/>
    <mergeCell ref="A11:C11"/>
    <mergeCell ref="A21:C21"/>
    <mergeCell ref="A16:C16"/>
  </mergeCells>
  <pageMargins left="0.7" right="0.7" top="0.75" bottom="0.75" header="0.3" footer="0.3"/>
  <pageSetup paperSize="9" scale="6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7</vt:i4>
      </vt:variant>
    </vt:vector>
  </HeadingPairs>
  <TitlesOfParts>
    <vt:vector size="7" baseType="lpstr">
      <vt:lpstr>SAŽETAK</vt:lpstr>
      <vt:lpstr> Račun prihoda i rashoda</vt:lpstr>
      <vt:lpstr>Prihodi i rashodi po izvorima</vt:lpstr>
      <vt:lpstr>Rashodi prema funkcijskoj kl</vt:lpstr>
      <vt:lpstr>Račun financiranja</vt:lpstr>
      <vt:lpstr>Račun financiranja po izvorima</vt:lpstr>
      <vt:lpstr>POSEBNI DIO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Računovodstvo Spužvica</cp:lastModifiedBy>
  <cp:lastPrinted>2025-10-30T11:53:01Z</cp:lastPrinted>
  <dcterms:created xsi:type="dcterms:W3CDTF">2022-08-12T12:51:27Z</dcterms:created>
  <dcterms:modified xsi:type="dcterms:W3CDTF">2025-10-30T11:53:03Z</dcterms:modified>
</cp:coreProperties>
</file>